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3440" windowHeight="12480" tabRatio="821" activeTab="3"/>
  </bookViews>
  <sheets>
    <sheet name="Приложение 1 (город) " sheetId="30" r:id="rId1"/>
    <sheet name="Приложение 1 (не город)" sheetId="32" r:id="rId2"/>
    <sheet name="Приложение №2" sheetId="27" r:id="rId3"/>
    <sheet name="Приложение №3 " sheetId="33" r:id="rId4"/>
  </sheets>
  <externalReferences>
    <externalReference r:id="rId5"/>
  </externalReferences>
  <definedNames>
    <definedName name="_xlnm._FilterDatabase" localSheetId="0" hidden="1">'Приложение 1 (город) '!$A$9:$G$189</definedName>
    <definedName name="_xlnm.Print_Titles" localSheetId="0">'Приложение 1 (город) '!$9:$10</definedName>
    <definedName name="_xlnm.Print_Area" localSheetId="0">'Приложение 1 (город) '!$A$1:$G$198</definedName>
    <definedName name="_xlnm.Print_Area" localSheetId="1">'Приложение 1 (не город)'!$A$1:$G$58</definedName>
    <definedName name="_xlnm.Print_Area" localSheetId="2">'Приложение №2'!$A$1:$N$30</definedName>
    <definedName name="_xlnm.Print_Area" localSheetId="3">'Приложение №3 '!$A$1:$M$38</definedName>
  </definedNames>
  <calcPr calcId="145621"/>
</workbook>
</file>

<file path=xl/calcChain.xml><?xml version="1.0" encoding="utf-8"?>
<calcChain xmlns="http://schemas.openxmlformats.org/spreadsheetml/2006/main">
  <c r="F29" i="30" l="1"/>
  <c r="G29" i="30"/>
  <c r="F30" i="30"/>
  <c r="G30" i="30"/>
  <c r="F31" i="30"/>
  <c r="G31" i="30"/>
  <c r="E31" i="30"/>
  <c r="E30" i="30"/>
  <c r="E29" i="30"/>
  <c r="F19" i="30"/>
  <c r="G19" i="30"/>
  <c r="F20" i="30"/>
  <c r="G20" i="30"/>
  <c r="F21" i="30"/>
  <c r="G21" i="30"/>
  <c r="E21" i="30"/>
  <c r="E20" i="30"/>
  <c r="E19" i="30"/>
  <c r="F11" i="30"/>
  <c r="G11" i="30"/>
  <c r="E11" i="30"/>
  <c r="F22" i="30"/>
  <c r="G22" i="30"/>
  <c r="E22" i="30"/>
  <c r="F32" i="30"/>
  <c r="G32" i="30"/>
  <c r="E32" i="30"/>
  <c r="F50" i="30"/>
  <c r="F49" i="30" s="1"/>
  <c r="G50" i="30"/>
  <c r="G49" i="30" s="1"/>
  <c r="F51" i="30"/>
  <c r="G51" i="30"/>
  <c r="E49" i="30"/>
  <c r="E50" i="30"/>
  <c r="E51" i="30"/>
  <c r="F52" i="30"/>
  <c r="G52" i="30"/>
  <c r="E52" i="30"/>
  <c r="F107" i="30"/>
  <c r="G107" i="30"/>
  <c r="E107" i="30"/>
  <c r="F113" i="30"/>
  <c r="G113" i="30"/>
  <c r="E113" i="30"/>
  <c r="G114" i="30"/>
  <c r="F114" i="30"/>
  <c r="E114" i="30"/>
  <c r="E21" i="27" l="1"/>
  <c r="E20" i="27"/>
  <c r="E18" i="27"/>
  <c r="F19" i="33" l="1"/>
  <c r="F16" i="33" s="1"/>
  <c r="G19" i="33"/>
  <c r="G16" i="33" s="1"/>
  <c r="I19" i="33"/>
  <c r="I16" i="33" s="1"/>
  <c r="J19" i="33"/>
  <c r="J16" i="33" s="1"/>
  <c r="F25" i="33"/>
  <c r="G25" i="33"/>
  <c r="I25" i="33"/>
  <c r="J25" i="33"/>
  <c r="D25" i="33"/>
  <c r="C25" i="33"/>
  <c r="D19" i="33"/>
  <c r="C19" i="33"/>
  <c r="C16" i="33" s="1"/>
  <c r="D16" i="33"/>
  <c r="D11" i="33" s="1"/>
  <c r="B10" i="33"/>
  <c r="C10" i="33" s="1"/>
  <c r="D10" i="33" s="1"/>
  <c r="E10" i="33" s="1"/>
  <c r="F10" i="33" s="1"/>
  <c r="G10" i="33" s="1"/>
  <c r="H10" i="33" s="1"/>
  <c r="I10" i="33" s="1"/>
  <c r="J10" i="33" s="1"/>
  <c r="K10" i="33" s="1"/>
  <c r="G11" i="33" l="1"/>
  <c r="F11" i="33"/>
  <c r="J11" i="33"/>
  <c r="I11" i="33"/>
  <c r="G21" i="27" l="1"/>
  <c r="D21" i="27"/>
  <c r="B17" i="27"/>
  <c r="C17" i="27" s="1"/>
  <c r="D17" i="27" s="1"/>
  <c r="E17" i="27" s="1"/>
  <c r="F17" i="27" s="1"/>
  <c r="G17" i="27" s="1"/>
  <c r="H17" i="27" s="1"/>
  <c r="I17" i="27" s="1"/>
  <c r="J17" i="27" s="1"/>
  <c r="K17" i="27" s="1"/>
  <c r="L17" i="27" s="1"/>
  <c r="M17" i="27" s="1"/>
  <c r="N17" i="27" s="1"/>
  <c r="N20" i="27" l="1"/>
  <c r="N21" i="27"/>
  <c r="N18" i="27"/>
  <c r="E19" i="27" l="1"/>
  <c r="N19" i="27" s="1"/>
</calcChain>
</file>

<file path=xl/sharedStrings.xml><?xml version="1.0" encoding="utf-8"?>
<sst xmlns="http://schemas.openxmlformats.org/spreadsheetml/2006/main" count="504" uniqueCount="302">
  <si>
    <t>№ п/п</t>
  </si>
  <si>
    <t xml:space="preserve">Год ввода объекта </t>
  </si>
  <si>
    <t>Уровень напряжения, кВ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</si>
  <si>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</si>
  <si>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</si>
  <si>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</si>
  <si>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(название организации)</t>
  </si>
  <si>
    <t>Максимальная мощность, кВт</t>
  </si>
  <si>
    <t>Обеспечение средствами коммерческого учета электрической энергии (мощности)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</si>
  <si>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программы, а также на обеспечение средствами коммерческого учета электрической энергии (мощности)</t>
  </si>
  <si>
    <t>Расходы на строительство объекта/на обеспечение средствами коммерческого учета электрической энергии (мощности), тыс. руб.</t>
  </si>
  <si>
    <t>Объект электросетевого хозяйства/
Средство коммерческого учета электрической энергии (мощности)</t>
  </si>
  <si>
    <t>1.</t>
  </si>
  <si>
    <t>Материал опоры (деревянные (j=1), металлические (j=2), железобетонные (j=3))</t>
  </si>
  <si>
    <t>1.j</t>
  </si>
  <si>
    <t>1.j.k</t>
  </si>
  <si>
    <t>Тип провода (изолированный провод (k=1), неизолированный провод (k=2))</t>
  </si>
  <si>
    <t>Материал провода (медный (l=1), стальной (l=2), сталеалюминиевый (l=3), алюминиевый (l=4))</t>
  </si>
  <si>
    <t>1.j.k.1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</si>
  <si>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</t>
  </si>
  <si>
    <t>l.j.k.l.m</t>
  </si>
  <si>
    <t xml:space="preserve">l.j.k.l.m.n
</t>
  </si>
  <si>
    <t>Количество цепей (одноцепная (n = 1), двухцепная (n = 2)</t>
  </si>
  <si>
    <t>на металлических опорах, за исключением многогранных (о = 1), на многогранных опорах (о = 2)</t>
  </si>
  <si>
    <t>1.2.k.l.m.n.o</t>
  </si>
  <si>
    <t>&lt;пообъектная расшифровка&gt;</t>
  </si>
  <si>
    <t>2.</t>
  </si>
  <si>
    <t>2.j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</si>
  <si>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</si>
  <si>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Одножильные (k=1) и многожильные (k=2)</t>
  </si>
  <si>
    <t>2.j.k</t>
  </si>
  <si>
    <t>2.j.k.l</t>
  </si>
  <si>
    <t>Кабели с резиновой и пластмассовой изоляцией (l=1), бумажной изоляцией (l=2)</t>
  </si>
  <si>
    <t>2.j.k.l.m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</si>
  <si>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</si>
  <si>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</si>
  <si>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2.j.k.l.m.n</t>
  </si>
  <si>
    <t>3.</t>
  </si>
  <si>
    <t>Реклоузеры (j = 1)линейные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</t>
  </si>
  <si>
    <t>3.j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</si>
  <si>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</si>
  <si>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</si>
  <si>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</si>
  <si>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>3.4.k.l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</si>
  <si>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</si>
  <si>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</t>
  </si>
  <si>
    <t>4.j</t>
  </si>
  <si>
    <t>Трансформаторные подстанции (ТП), за исключением распределительных трансформаторных подстанций (РТП) 6/0,4 кВ (j = 1), 10/0,4 кВ (j = 2), 20/0,4 кВ (j = 3), 6/10 (10/6) кВ (j = 4), 10/20 (20/10) кВ (j = 5), 6/20 (20/6) (j = 6)</t>
  </si>
  <si>
    <t>4.j.k</t>
  </si>
  <si>
    <t>Однотрансформаторные (k=1), двухтрансформаторные и более (k=2)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</si>
  <si>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от 3150 до 4000 кВА включительно (l = 11), свыше 4000 кВА (l = 12)</t>
  </si>
  <si>
    <t>4.j.k.l</t>
  </si>
  <si>
    <t>4.j.k.l.m</t>
  </si>
  <si>
    <t>Столбового/мачтового типа (m = 1), шкафного или киоскового типа (m = 2), блочного типа (m = 3)</t>
  </si>
  <si>
    <t>Строительство распределительных трансформаторных подстанций (РТП) с уровнем напряжения до 35 кВ</t>
  </si>
  <si>
    <t>5.</t>
  </si>
  <si>
    <t>5.j</t>
  </si>
  <si>
    <t>Распределительные трансформаторные подстанции (РТП)</t>
  </si>
  <si>
    <t>5.j.k</t>
  </si>
  <si>
    <t>5.j.k.l</t>
  </si>
  <si>
    <t>Трансформаторная мощность до 25 кВА включительно (l = 1), от 25 до 100 кВА включительно (l = 2), от 100 до 250 кВА включительно (l = 3), от 250 до 400 кВА (l =4),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свыше 3150 кВА (l = 11)</t>
  </si>
  <si>
    <t>6.</t>
  </si>
  <si>
    <t>Строительство центров питания, подстанций уровнем напряжения 35 кВ и выше (ПС)</t>
  </si>
  <si>
    <t>6.j</t>
  </si>
  <si>
    <t>ПС 35 кВ (j = 1), ПС 110 кВ и выше (j = 2)</t>
  </si>
  <si>
    <t>6.j.k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</si>
  <si>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</si>
  <si>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7.</t>
  </si>
  <si>
    <t>7.j</t>
  </si>
  <si>
    <t>однофазный (j=1),
трехфазный (j=2)</t>
  </si>
  <si>
    <t>7.j.k</t>
  </si>
  <si>
    <t>прямого включения (k=1),
полукосвенного включения (k=2),
косвенного включения (k=3)</t>
  </si>
  <si>
    <r>
      <t xml:space="preserve">(для случаев технологического присоединения на территории </t>
    </r>
    <r>
      <rPr>
        <b/>
        <sz val="11"/>
        <color theme="1"/>
        <rFont val="Times New Roman"/>
        <family val="1"/>
        <charset val="204"/>
      </rPr>
      <t>городских</t>
    </r>
    <r>
      <rPr>
        <sz val="11"/>
        <color theme="1"/>
        <rFont val="Times New Roman"/>
        <family val="1"/>
        <charset val="204"/>
      </rPr>
      <t xml:space="preserve"> населенных пунктов)</t>
    </r>
  </si>
  <si>
    <t>*….</t>
  </si>
  <si>
    <t>1.3.</t>
  </si>
  <si>
    <t>Материал опоры - железобетонные</t>
  </si>
  <si>
    <t>1.3.1.</t>
  </si>
  <si>
    <t>Тип провода - изолированный</t>
  </si>
  <si>
    <t>1.3.1.4.</t>
  </si>
  <si>
    <t>Материал провода - алюминиевый</t>
  </si>
  <si>
    <t>1.3.1.4.1.</t>
  </si>
  <si>
    <t>Сечение провода - до 50 мм2 включительно</t>
  </si>
  <si>
    <t>Способ прокладки кабельных линий (в траншеях (j = 1))</t>
  </si>
  <si>
    <t xml:space="preserve">Одножильные (k = 1) </t>
  </si>
  <si>
    <t>Сечение провода (от 50 до 100 квадратных мм включительно (m = 2))</t>
  </si>
  <si>
    <t>Сечение провода (от 100 до 200 квадратных мм включительно (m = 3))</t>
  </si>
  <si>
    <t>Кабели с бумажной изоляцией (l = 2) ААШв, ААБл, АСБ</t>
  </si>
  <si>
    <t>2.1.</t>
  </si>
  <si>
    <t>2.1.1.</t>
  </si>
  <si>
    <t>2.1.1.2.</t>
  </si>
  <si>
    <t>2.1.1.2.3.</t>
  </si>
  <si>
    <t>2.1.1.2.3.1.</t>
  </si>
  <si>
    <t>Количество кабелей в траншее, канале, туннеле или коллекторе, на галерее или эстакаде, труб в скважине (одна (n = 1)</t>
  </si>
  <si>
    <t>Способ прокладки кабельных линий (гаризонтальное наклонное бурение (j = 6))</t>
  </si>
  <si>
    <t>2.6.</t>
  </si>
  <si>
    <t>2.6.1.</t>
  </si>
  <si>
    <t>2.6.1.2.</t>
  </si>
  <si>
    <t>2.6.1.2.2.</t>
  </si>
  <si>
    <t>2.6.1.2.2.1.</t>
  </si>
  <si>
    <t>1.3.1.4.2.</t>
  </si>
  <si>
    <t>Многожильные (k = 2)</t>
  </si>
  <si>
    <t>Кабели с резиновой и пластмассовой изоляцией (l = 1) АВВБ, АВВГ, АПВБГ</t>
  </si>
  <si>
    <t>Сечение провода диапазон до 50 квадратных мм включительно (m = 1)</t>
  </si>
  <si>
    <t>2.1.2.</t>
  </si>
  <si>
    <t>2.1.2.1</t>
  </si>
  <si>
    <t>2.1.2.1.1.</t>
  </si>
  <si>
    <t>2.1.2.1.1.1.</t>
  </si>
  <si>
    <t>Трансформаторные подстанции (ТП) 10/0,4 кВ (j = 2)</t>
  </si>
  <si>
    <t>4.2</t>
  </si>
  <si>
    <t>Однотрансформаторные (k=1)</t>
  </si>
  <si>
    <t>4.2.1</t>
  </si>
  <si>
    <t>Трансформаторная мощность от 25 до 100 кВА включительно (l = 2)</t>
  </si>
  <si>
    <t>4.2.1.2</t>
  </si>
  <si>
    <t>Киоскового типа (m = 2)</t>
  </si>
  <si>
    <t>4.2.1.2.2</t>
  </si>
  <si>
    <t>Трансформаторные подстанции 10/0,4 кВ (j = 2)</t>
  </si>
  <si>
    <t>Трансформаторная мощность от 100 до 250 кВА включительно (l = 3)</t>
  </si>
  <si>
    <t>4.2.1.3</t>
  </si>
  <si>
    <t>4.2.1.3.2</t>
  </si>
  <si>
    <t>7.1</t>
  </si>
  <si>
    <t>7.1.1</t>
  </si>
  <si>
    <t>однофазный (j=1)</t>
  </si>
  <si>
    <t>прямого включения (k=1)</t>
  </si>
  <si>
    <t>трехфазный (j=2)</t>
  </si>
  <si>
    <t>7.2</t>
  </si>
  <si>
    <t>7.2.1</t>
  </si>
  <si>
    <t>Трансформаторные подстанции 6/0,4 кВ (j = 1)</t>
  </si>
  <si>
    <t>4.1.</t>
  </si>
  <si>
    <t>4.1.2.</t>
  </si>
  <si>
    <t>двухтрансформаторные и более (k=2)</t>
  </si>
  <si>
    <t>блочного типа (m = 3)</t>
  </si>
  <si>
    <t>4.1.2.3.</t>
  </si>
  <si>
    <t>4.1.2.3.3.</t>
  </si>
  <si>
    <t>Сечение провода от 50 до 100 квадратных мм включительно (m = 2)</t>
  </si>
  <si>
    <t>2.1.1.2.2.</t>
  </si>
  <si>
    <t>2.1.1.2.2.1.</t>
  </si>
  <si>
    <t>Количество кабелей в траншее, канале, туннеле или коллекторе, на галерее или эстакаде, труб в скважине (две(n = 2)</t>
  </si>
  <si>
    <t>2.1.1.2.3.2.</t>
  </si>
  <si>
    <t>№п/п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</si>
  <si>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</si>
  <si>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</si>
  <si>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
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</si>
  <si>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</si>
  <si>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</si>
  <si>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</si>
  <si>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2019 г.</t>
  </si>
  <si>
    <t>2020 г.</t>
  </si>
  <si>
    <t>факт (заполняется в соответствии с исполнительной документацией)</t>
  </si>
  <si>
    <t>факт</t>
  </si>
  <si>
    <t>Подготовка и выдача сетевой организацией технических условий Заявителю</t>
  </si>
  <si>
    <t>Проверка сетевой организацией выполнения технических условий Заявителем</t>
  </si>
  <si>
    <t>2.2.</t>
  </si>
  <si>
    <t>Показатели</t>
  </si>
  <si>
    <t>С 1.1. Подготовка и выдача сетевой организацией технических условий Заявителю, тыс. руб.</t>
  </si>
  <si>
    <t>С 1.2. Проверка сетевой организацией выполнения технических условий Заявителем, тыс. руб.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</si>
  <si>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</si>
  <si>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</si>
  <si>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</si>
  <si>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</si>
  <si>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</si>
  <si>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</si>
  <si>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</si>
  <si>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</si>
  <si>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</si>
  <si>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</si>
  <si>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</si>
  <si>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</si>
  <si>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 xml:space="preserve"> работы и услуги производственного характера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</si>
  <si>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</si>
  <si>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</si>
  <si>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</si>
  <si>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</si>
  <si>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</si>
  <si>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услуги связи</t>
  </si>
  <si>
    <t>1.5.3.2</t>
  </si>
  <si>
    <t>расходы на охрану и пожарную безопасность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</si>
  <si>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</si>
  <si>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</si>
  <si>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</si>
  <si>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плата за аренду имущества</t>
  </si>
  <si>
    <t>1.5.3.5</t>
  </si>
  <si>
    <t>другие прочие расходы, связанные с производством и реализацией</t>
  </si>
  <si>
    <t>1.6.</t>
  </si>
  <si>
    <t xml:space="preserve">Внереализационные расходы, всего
</t>
  </si>
  <si>
    <t>1.6.1</t>
  </si>
  <si>
    <t>расходы на услуги банков</t>
  </si>
  <si>
    <t>1.6.2</t>
  </si>
  <si>
    <t xml:space="preserve"> % за пользование кредитом</t>
  </si>
  <si>
    <t>1.6.3</t>
  </si>
  <si>
    <t>прочие обоснованные расходы</t>
  </si>
  <si>
    <t>1.6.4</t>
  </si>
  <si>
    <t>денежные выплаты социального характера (по Коллективному договору)</t>
  </si>
  <si>
    <t>ООО "ЭРГО"</t>
  </si>
  <si>
    <t>за 2019 - 2021 гг.</t>
  </si>
  <si>
    <t>2021 г.</t>
  </si>
  <si>
    <t>Директор ООО "ЭРГО"</t>
  </si>
  <si>
    <t>МП</t>
  </si>
  <si>
    <t>подпись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</si>
  <si>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</si>
  <si>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</si>
  <si>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</si>
  <si>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электро_2022»</t>
  </si>
  <si>
    <t>Д.С. Белоусов</t>
  </si>
  <si>
    <t>В пообъектной расшифровке указывать № объекта в общем реестре сведений</t>
  </si>
  <si>
    <t>* Примечание:</t>
  </si>
  <si>
    <t>Сикорская Лариса Викторовна</t>
  </si>
  <si>
    <t>Хисамова Рузиля Рашитовна
Хисамов Руслан Гаусутдинович</t>
  </si>
  <si>
    <t>Саидов Махмадгафур Амридинович</t>
  </si>
  <si>
    <t>Исламов Зинур Бикташевич</t>
  </si>
  <si>
    <t>Куреннов Сергей Васильевич</t>
  </si>
  <si>
    <t>Щекалов Георгий Иванович</t>
  </si>
  <si>
    <t>Фомин Сергей Борисович</t>
  </si>
  <si>
    <t>Соколов Дмитрий Александрович</t>
  </si>
  <si>
    <t>Галицков Денис Владимирович</t>
  </si>
  <si>
    <t>Ветошкин Андрей Геннадьевич</t>
  </si>
  <si>
    <t>Каримова Навдагул Тоджиевна</t>
  </si>
  <si>
    <t>Мышенков Николай Александрович</t>
  </si>
  <si>
    <t>Золотов Игорь Викторович</t>
  </si>
  <si>
    <t xml:space="preserve">Шейфер Владимир Иванович Шейфер Наталья Николаевна </t>
  </si>
  <si>
    <t>Саидмахмадов Аскар Олимович</t>
  </si>
  <si>
    <t>Займудинов Наджмиддин Джамолович</t>
  </si>
  <si>
    <t>Халиков Сергей Абдылвахитович</t>
  </si>
  <si>
    <t>Чвало Алексей Александрович</t>
  </si>
  <si>
    <t>Горюнова Ольга Александровна</t>
  </si>
  <si>
    <t>Семенов Алексей Владимирович</t>
  </si>
  <si>
    <t>Мелёхина Яна Владимировна</t>
  </si>
  <si>
    <t>Зеленцова Диана Николаевна</t>
  </si>
  <si>
    <t>Ходов Владимир Геннадьевич</t>
  </si>
  <si>
    <t>Кондратьев Кирилл Сергеевич</t>
  </si>
  <si>
    <t>ООО "УралИнтегра"</t>
  </si>
  <si>
    <t>Макаренко Андрей Николаевич</t>
  </si>
  <si>
    <t>Хакимова Мавджуда Хомидовна</t>
  </si>
  <si>
    <t>Нажмудинов Хафизулло Файзалиевич</t>
  </si>
  <si>
    <t>Поблагуев Дмитрий Васильевич</t>
  </si>
  <si>
    <t>Никулочкин Евгений Олегович</t>
  </si>
  <si>
    <t>Олимов Саидисок Махдиевич</t>
  </si>
  <si>
    <t>ООО "КПД Заказчик"</t>
  </si>
  <si>
    <t>Абдуллаев Ильяс Рамазан Оглы</t>
  </si>
  <si>
    <t xml:space="preserve">Боровкова Татьяна Николаевна </t>
  </si>
  <si>
    <t>Теплякова Олеся Анатольевна</t>
  </si>
  <si>
    <t>Кутрин Александр Андреевич</t>
  </si>
  <si>
    <t>Нестерова Тамара Алексеевна</t>
  </si>
  <si>
    <t>Ваганова Вероника Витальевна Семенова Софья Сергеевна Анисимов Константин Павлович Ваганова Любовь Васильевна</t>
  </si>
  <si>
    <t>Мокичев Олег Леонидович</t>
  </si>
  <si>
    <t>Галеев Дамир Сабирянович</t>
  </si>
  <si>
    <t>Назарова Ирина Борисовна</t>
  </si>
  <si>
    <t>Стариков Иван Сергеевич</t>
  </si>
  <si>
    <t>Агеев Александр Иванович</t>
  </si>
  <si>
    <t>Шарипова Лилия Маратовна</t>
  </si>
  <si>
    <t>Бондарева Антонина Владимировна</t>
  </si>
  <si>
    <t>Масалков Андрей викторович</t>
  </si>
  <si>
    <t>Хаапалайнен Ольга Сергеевна</t>
  </si>
  <si>
    <t>Солдатенкова Наталья Сергеевна</t>
  </si>
  <si>
    <t>Багиров Адам Шамиль оглы</t>
  </si>
  <si>
    <t>Головацкая Елена Николаевна</t>
  </si>
  <si>
    <t>Пеганова Любовь Сергеевна Пеганов Сергей Петрович</t>
  </si>
  <si>
    <t>Прозоров Олег Вениаминович</t>
  </si>
  <si>
    <t>Рахмонов Аъзам Авгонович</t>
  </si>
  <si>
    <t>Юртаев Николай Иванович</t>
  </si>
  <si>
    <t>Колесникова Лидия Александровна Колесников Григорий Григорьевич Колесникова Ксения Григорьевна Колесников Михаил Григорьевич Колесникова Юлия Григорьевна  Колесников Григорий Григорьевич Колесников Глеб Григорьевич</t>
  </si>
  <si>
    <t>Сигабатулин Александр Николаевич</t>
  </si>
  <si>
    <t>Шламус Алексей Игоревич</t>
  </si>
  <si>
    <t>Мусальников Алексей Михайлович</t>
  </si>
  <si>
    <t>Лабутина Елена Вячеславовна</t>
  </si>
  <si>
    <t>Васильев Александр Николаевич</t>
  </si>
  <si>
    <t>Челябинское ОО УПБ "ДПК"</t>
  </si>
  <si>
    <t>Казакова Евгения Владимировна</t>
  </si>
  <si>
    <t>Делюга Алексей Леонидович Делюга Данила Алексеевич Делюга Елизавета Алексеевна Делюга Екатерина Сергеевна</t>
  </si>
  <si>
    <t>Миллер Ольга Юрьевна</t>
  </si>
  <si>
    <t>Ремезова Светлана Михайловна</t>
  </si>
  <si>
    <t>ГСК "Колосс-Авто"</t>
  </si>
  <si>
    <t>Кикляр Наталья Николаевна</t>
  </si>
  <si>
    <t>Стромов Антон Петрович</t>
  </si>
  <si>
    <t>Бородина Ольга Николаевна</t>
  </si>
  <si>
    <t>Фигурина Елена Борисовна</t>
  </si>
  <si>
    <t>Ошурко Владимир Борисович</t>
  </si>
  <si>
    <t>Попкова Дарья Сергеевна</t>
  </si>
  <si>
    <t>Болотов Виталий Викторович</t>
  </si>
  <si>
    <t>Шмакова Елена Павловна</t>
  </si>
  <si>
    <t>Корнилов Александр Александрович</t>
  </si>
  <si>
    <t>Колесникова Лидия Александровна Колесников Григорий Григорьевич Колесникова Ксения Григорьевна Колесников Михаил Григорьевич Колесникова Юлия Григорьевна Колесников Григорий Григорьевич Колесников Глеб Григорьевич</t>
  </si>
  <si>
    <t>Акаев Алексей Александрович</t>
  </si>
  <si>
    <t>1.1.1.4.1.</t>
  </si>
  <si>
    <t>1.1.1.4.</t>
  </si>
  <si>
    <t>1.1.1.</t>
  </si>
  <si>
    <t>Материал опоры - деревянные</t>
  </si>
  <si>
    <t>1.1.</t>
  </si>
  <si>
    <t>Протяженность (для линий электропередачи), метров/Количество пунктов секционирования, штук/ Количество точек учета, штук</t>
  </si>
  <si>
    <t>Приложение № 1 
к Методическим указаниям по определению размера платы 
за технологическое присоединение к электрическим сетям
от 30.06.2022 № 490/22</t>
  </si>
  <si>
    <r>
      <t xml:space="preserve">(для территорий, </t>
    </r>
    <r>
      <rPr>
        <b/>
        <sz val="11"/>
        <color theme="1"/>
        <rFont val="Times New Roman"/>
        <family val="1"/>
        <charset val="204"/>
      </rPr>
      <t>не относящихся к территориям городских</t>
    </r>
    <r>
      <rPr>
        <sz val="11"/>
        <color theme="1"/>
        <rFont val="Times New Roman"/>
        <family val="1"/>
        <charset val="204"/>
      </rPr>
      <t xml:space="preserve"> населенных пунктов)</t>
    </r>
  </si>
  <si>
    <t>Приложение N 3 к Методическим указаниям
по определению размера платы за технологическое
присоединение к электрическим сетям 
№ 490/22 от 30.06.2022</t>
  </si>
  <si>
    <r>
      <t xml:space="preserve">С 1.2.1. Выдача сетевой организацией </t>
    </r>
    <r>
      <rPr>
        <b/>
        <sz val="11"/>
        <color rgb="FF0000FF"/>
        <rFont val="Times New Roman"/>
        <family val="1"/>
        <charset val="204"/>
      </rPr>
      <t>уведомления об обеспечении сетевой организацией возможности присоединения к электрическим сетям Заявителям</t>
    </r>
    <r>
      <rPr>
        <b/>
        <sz val="11"/>
        <color theme="1"/>
        <rFont val="Times New Roman"/>
        <family val="1"/>
        <charset val="204"/>
      </rPr>
      <t xml:space="preserve">, указанным </t>
    </r>
    <r>
      <rPr>
        <b/>
        <sz val="11"/>
        <color rgb="FF0000FF"/>
        <rFont val="Times New Roman"/>
        <family val="1"/>
        <charset val="204"/>
      </rPr>
      <t>в абзаце шестом пункта 24</t>
    </r>
    <r>
      <rPr>
        <b/>
        <sz val="11"/>
        <color theme="1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 
№ 490/22</t>
    </r>
  </si>
  <si>
    <t xml:space="preserve">Приложение N 2 к Методическим указаниям
по определению размера платы за технологическое
присоединение к электрическим сетям
№ 490/22 от 30.06.2022
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</si>
  <si>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№ 490/22 от 30.06.2022</t>
  </si>
  <si>
    <t>С 1.2.2. 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№ 490/22</t>
  </si>
  <si>
    <t>расположение обосновывающих документов</t>
  </si>
  <si>
    <t>расположение расчет и методика распределения в соответствии с УП (формула, расчет)</t>
  </si>
  <si>
    <r>
      <t xml:space="preserve">Выдача сетевой организацией </t>
    </r>
    <r>
      <rPr>
        <b/>
        <sz val="11"/>
        <color rgb="FF0000FF"/>
        <rFont val="Times New Roman"/>
        <family val="1"/>
        <charset val="204"/>
      </rPr>
      <t>уведомления об обеспечении сетевой организацией возможности присоединения к электрическим сетям Заявителям</t>
    </r>
    <r>
      <rPr>
        <b/>
        <sz val="11"/>
        <color theme="1"/>
        <rFont val="Times New Roman"/>
        <family val="1"/>
        <charset val="204"/>
      </rPr>
      <t xml:space="preserve">, указанным </t>
    </r>
    <r>
      <rPr>
        <b/>
        <sz val="11"/>
        <color rgb="FF0000FF"/>
        <rFont val="Times New Roman"/>
        <family val="1"/>
        <charset val="204"/>
      </rPr>
      <t>в абзаце шестом пункта 24</t>
    </r>
    <r>
      <rPr>
        <b/>
        <sz val="11"/>
        <color theme="1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 
№ 490/22</t>
    </r>
  </si>
  <si>
    <t xml:space="preserve">*-ООО "ЭРГО" осуществляет регулируемую деятельность с 01.01.2021 данные за 2019-2020гг отсутствуют              
</t>
  </si>
  <si>
    <t xml:space="preserve">*-ООО "ЭРГО" осуществляет регулируемую деятельность с 01.01.2021 данные за 2019-2020гг отсутствуют           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</si>
  <si>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 по определению размера платы за технологическое присоединение к электрическим сетям за 2021г.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</si>
  <si>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по определению размера платы за технологическое присоединение к электрическим сетям за 2019-2021 гг. (выполняется отдельно по мероприятиям, предусмотренным подпунктами "а" и "в" пункта 16 Методических указаний по определению размера платы за технологическое присоединение к электрическим сетям)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</si>
</sst>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00"/>
    <numFmt numFmtId="166" formatCode="#,##0_ ;\-#,##0\ 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center" vertical="center" wrapText="1"/>
    </xf>
    <xf numFmtId="165" fontId="2" fillId="0" borderId="0">
      <alignment horizontal="center" vertical="center" wrapText="1"/>
    </xf>
    <xf numFmtId="0" fontId="12" fillId="0" borderId="0"/>
    <xf numFmtId="164" fontId="20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4" borderId="1" xfId="0" applyFont="1" applyFill="1" applyBorder="1"/>
    <xf numFmtId="43" fontId="1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/>
    <xf numFmtId="49" fontId="1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1" fillId="0" borderId="1" xfId="0" applyNumberFormat="1" applyFont="1" applyFill="1" applyBorder="1"/>
    <xf numFmtId="4" fontId="11" fillId="0" borderId="1" xfId="0" applyNumberFormat="1" applyFont="1" applyFill="1" applyBorder="1" applyAlignment="1">
      <alignment vertical="center"/>
    </xf>
    <xf numFmtId="0" fontId="11" fillId="6" borderId="0" xfId="0" applyFont="1" applyFill="1"/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" fontId="2" fillId="0" borderId="0" xfId="0" applyNumberFormat="1" applyFont="1"/>
    <xf numFmtId="4" fontId="2" fillId="3" borderId="1" xfId="0" applyNumberFormat="1" applyFont="1" applyFill="1" applyBorder="1"/>
    <xf numFmtId="4" fontId="2" fillId="0" borderId="1" xfId="0" applyNumberFormat="1" applyFont="1" applyBorder="1"/>
    <xf numFmtId="4" fontId="2" fillId="4" borderId="1" xfId="0" applyNumberFormat="1" applyFont="1" applyFill="1" applyBorder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1" fillId="0" borderId="0" xfId="0" applyFont="1" applyAlignment="1">
      <alignment vertical="center"/>
    </xf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0" borderId="0" xfId="0" applyFont="1"/>
    <xf numFmtId="0" fontId="1" fillId="3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3" fontId="2" fillId="0" borderId="0" xfId="3" applyNumberFormat="1" applyFont="1"/>
    <xf numFmtId="166" fontId="2" fillId="0" borderId="1" xfId="3" applyNumberFormat="1" applyFont="1" applyBorder="1" applyAlignment="1">
      <alignment horizontal="center" vertical="center"/>
    </xf>
    <xf numFmtId="43" fontId="1" fillId="0" borderId="0" xfId="3" applyNumberFormat="1" applyFont="1" applyBorder="1" applyAlignment="1">
      <alignment horizontal="center" wrapText="1"/>
    </xf>
    <xf numFmtId="0" fontId="2" fillId="0" borderId="0" xfId="3" applyFont="1"/>
    <xf numFmtId="43" fontId="1" fillId="0" borderId="1" xfId="3" applyNumberFormat="1" applyFont="1" applyBorder="1" applyAlignment="1">
      <alignment horizontal="center" wrapText="1"/>
    </xf>
    <xf numFmtId="43" fontId="1" fillId="0" borderId="12" xfId="3" applyNumberFormat="1" applyFont="1" applyBorder="1" applyAlignment="1">
      <alignment horizontal="center" wrapText="1"/>
    </xf>
    <xf numFmtId="43" fontId="1" fillId="0" borderId="12" xfId="3" applyNumberFormat="1" applyFont="1" applyBorder="1" applyAlignment="1">
      <alignment horizontal="center"/>
    </xf>
    <xf numFmtId="43" fontId="1" fillId="0" borderId="1" xfId="3" applyNumberFormat="1" applyFont="1" applyFill="1" applyBorder="1" applyAlignment="1">
      <alignment horizontal="center" wrapText="1"/>
    </xf>
    <xf numFmtId="49" fontId="2" fillId="0" borderId="1" xfId="3" applyNumberFormat="1" applyFont="1" applyBorder="1" applyAlignment="1">
      <alignment horizontal="center" vertical="center"/>
    </xf>
    <xf numFmtId="43" fontId="1" fillId="0" borderId="1" xfId="3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wrapText="1"/>
    </xf>
    <xf numFmtId="0" fontId="15" fillId="0" borderId="0" xfId="0" applyFont="1" applyAlignment="1"/>
    <xf numFmtId="0" fontId="0" fillId="0" borderId="0" xfId="0" applyFill="1"/>
    <xf numFmtId="49" fontId="3" fillId="0" borderId="0" xfId="0" applyNumberFormat="1" applyFont="1" applyFill="1" applyAlignment="1">
      <alignment horizontal="center" wrapText="1"/>
    </xf>
    <xf numFmtId="0" fontId="15" fillId="0" borderId="0" xfId="0" applyFont="1" applyFill="1" applyAlignment="1"/>
    <xf numFmtId="43" fontId="2" fillId="0" borderId="0" xfId="0" applyNumberFormat="1" applyFont="1" applyFill="1"/>
    <xf numFmtId="43" fontId="0" fillId="0" borderId="0" xfId="0" applyNumberFormat="1" applyFill="1"/>
    <xf numFmtId="43" fontId="2" fillId="0" borderId="0" xfId="0" applyNumberFormat="1" applyFont="1"/>
    <xf numFmtId="43" fontId="0" fillId="0" borderId="0" xfId="0" applyNumberFormat="1"/>
    <xf numFmtId="43" fontId="1" fillId="5" borderId="1" xfId="0" applyNumberFormat="1" applyFont="1" applyFill="1" applyBorder="1" applyAlignment="1">
      <alignment horizontal="center" wrapText="1"/>
    </xf>
    <xf numFmtId="43" fontId="1" fillId="5" borderId="1" xfId="0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left" wrapText="1"/>
    </xf>
    <xf numFmtId="4" fontId="0" fillId="0" borderId="0" xfId="0" applyNumberFormat="1"/>
    <xf numFmtId="166" fontId="2" fillId="0" borderId="0" xfId="0" applyNumberFormat="1" applyFont="1" applyBorder="1" applyAlignment="1">
      <alignment horizontal="center" vertical="center"/>
    </xf>
    <xf numFmtId="43" fontId="1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8" fillId="0" borderId="0" xfId="0" applyFont="1"/>
    <xf numFmtId="43" fontId="8" fillId="0" borderId="0" xfId="0" applyNumberFormat="1" applyFont="1"/>
    <xf numFmtId="4" fontId="8" fillId="0" borderId="0" xfId="0" applyNumberFormat="1" applyFont="1"/>
    <xf numFmtId="43" fontId="7" fillId="0" borderId="15" xfId="0" applyNumberFormat="1" applyFont="1" applyBorder="1"/>
    <xf numFmtId="43" fontId="2" fillId="0" borderId="16" xfId="0" applyNumberFormat="1" applyFont="1" applyBorder="1"/>
    <xf numFmtId="43" fontId="0" fillId="0" borderId="16" xfId="0" applyNumberFormat="1" applyBorder="1"/>
    <xf numFmtId="0" fontId="0" fillId="0" borderId="16" xfId="0" applyBorder="1"/>
    <xf numFmtId="0" fontId="0" fillId="0" borderId="17" xfId="0" applyBorder="1"/>
    <xf numFmtId="43" fontId="2" fillId="0" borderId="18" xfId="0" applyNumberFormat="1" applyFont="1" applyBorder="1"/>
    <xf numFmtId="43" fontId="2" fillId="0" borderId="0" xfId="0" applyNumberFormat="1" applyFont="1" applyBorder="1"/>
    <xf numFmtId="43" fontId="0" fillId="0" borderId="0" xfId="0" applyNumberFormat="1" applyBorder="1"/>
    <xf numFmtId="0" fontId="0" fillId="0" borderId="19" xfId="0" applyBorder="1"/>
    <xf numFmtId="4" fontId="8" fillId="2" borderId="1" xfId="0" applyNumberFormat="1" applyFont="1" applyFill="1" applyBorder="1"/>
    <xf numFmtId="43" fontId="1" fillId="5" borderId="1" xfId="0" applyNumberFormat="1" applyFont="1" applyFill="1" applyBorder="1" applyAlignment="1">
      <alignment horizontal="center" vertical="center" wrapText="1"/>
    </xf>
    <xf numFmtId="0" fontId="8" fillId="0" borderId="0" xfId="3" applyFont="1"/>
    <xf numFmtId="43" fontId="8" fillId="0" borderId="0" xfId="3" applyNumberFormat="1" applyFont="1"/>
    <xf numFmtId="43" fontId="2" fillId="0" borderId="0" xfId="3" applyNumberFormat="1" applyFont="1" applyFill="1"/>
    <xf numFmtId="43" fontId="7" fillId="0" borderId="15" xfId="3" applyNumberFormat="1" applyFont="1" applyBorder="1"/>
    <xf numFmtId="43" fontId="2" fillId="0" borderId="16" xfId="3" applyNumberFormat="1" applyFont="1" applyBorder="1"/>
    <xf numFmtId="43" fontId="2" fillId="0" borderId="17" xfId="3" applyNumberFormat="1" applyFont="1" applyBorder="1"/>
    <xf numFmtId="43" fontId="2" fillId="0" borderId="18" xfId="3" applyNumberFormat="1" applyFont="1" applyBorder="1"/>
    <xf numFmtId="43" fontId="2" fillId="0" borderId="0" xfId="3" applyNumberFormat="1" applyFont="1" applyBorder="1"/>
    <xf numFmtId="43" fontId="2" fillId="0" borderId="19" xfId="3" applyNumberFormat="1" applyFont="1" applyBorder="1"/>
    <xf numFmtId="43" fontId="2" fillId="0" borderId="0" xfId="3" applyNumberFormat="1" applyFont="1" applyFill="1" applyAlignment="1">
      <alignment vertical="top" wrapText="1"/>
    </xf>
    <xf numFmtId="43" fontId="2" fillId="0" borderId="0" xfId="3" applyNumberFormat="1" applyFont="1" applyFill="1" applyAlignment="1">
      <alignment wrapText="1"/>
    </xf>
    <xf numFmtId="43" fontId="1" fillId="0" borderId="0" xfId="3" applyNumberFormat="1" applyFont="1" applyBorder="1" applyAlignment="1">
      <alignment horizontal="center"/>
    </xf>
    <xf numFmtId="166" fontId="2" fillId="0" borderId="0" xfId="3" applyNumberFormat="1" applyFont="1" applyBorder="1" applyAlignment="1">
      <alignment horizontal="center" vertical="center"/>
    </xf>
    <xf numFmtId="43" fontId="1" fillId="7" borderId="0" xfId="3" applyNumberFormat="1" applyFont="1" applyFill="1" applyBorder="1" applyAlignment="1">
      <alignment horizontal="center" wrapText="1"/>
    </xf>
    <xf numFmtId="43" fontId="1" fillId="0" borderId="0" xfId="3" applyNumberFormat="1" applyFont="1" applyFill="1" applyBorder="1" applyAlignment="1">
      <alignment horizontal="center" wrapText="1"/>
    </xf>
    <xf numFmtId="43" fontId="1" fillId="2" borderId="1" xfId="3" applyNumberFormat="1" applyFont="1" applyFill="1" applyBorder="1" applyAlignment="1">
      <alignment horizontal="center" wrapText="1"/>
    </xf>
    <xf numFmtId="0" fontId="16" fillId="0" borderId="17" xfId="0" applyFont="1" applyBorder="1"/>
    <xf numFmtId="0" fontId="16" fillId="0" borderId="16" xfId="0" applyFont="1" applyBorder="1"/>
    <xf numFmtId="0" fontId="17" fillId="0" borderId="15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11" fillId="0" borderId="0" xfId="0" applyFont="1" applyFill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4" fontId="11" fillId="4" borderId="1" xfId="0" applyNumberFormat="1" applyFont="1" applyFill="1" applyBorder="1"/>
    <xf numFmtId="0" fontId="11" fillId="4" borderId="1" xfId="0" applyFont="1" applyFill="1" applyBorder="1"/>
    <xf numFmtId="49" fontId="2" fillId="4" borderId="1" xfId="0" applyNumberFormat="1" applyFont="1" applyFill="1" applyBorder="1" applyAlignment="1">
      <alignment horizontal="center" vertical="center"/>
    </xf>
    <xf numFmtId="0" fontId="11" fillId="8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/>
    </xf>
    <xf numFmtId="0" fontId="11" fillId="0" borderId="3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6" fontId="11" fillId="0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4" borderId="0" xfId="0" applyFont="1" applyFill="1"/>
    <xf numFmtId="4" fontId="11" fillId="4" borderId="0" xfId="0" applyNumberFormat="1" applyFont="1" applyFill="1"/>
    <xf numFmtId="0" fontId="2" fillId="4" borderId="1" xfId="1" applyFill="1" applyBorder="1" applyAlignment="1">
      <alignment horizontal="left" vertical="center" wrapText="1"/>
    </xf>
    <xf numFmtId="0" fontId="2" fillId="4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4" fontId="11" fillId="0" borderId="0" xfId="0" applyNumberFormat="1" applyFont="1" applyFill="1"/>
    <xf numFmtId="4" fontId="2" fillId="4" borderId="0" xfId="0" applyNumberFormat="1" applyFont="1" applyFill="1"/>
    <xf numFmtId="43" fontId="1" fillId="5" borderId="1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wrapText="1"/>
    </xf>
    <xf numFmtId="43" fontId="2" fillId="0" borderId="0" xfId="3" applyNumberFormat="1" applyFont="1" applyAlignment="1">
      <alignment wrapText="1"/>
    </xf>
    <xf numFmtId="43" fontId="2" fillId="0" borderId="0" xfId="0" applyNumberFormat="1" applyFont="1" applyAlignment="1">
      <alignment wrapText="1"/>
    </xf>
    <xf numFmtId="0" fontId="1" fillId="2" borderId="1" xfId="1" applyFont="1" applyFill="1" applyBorder="1" applyAlignment="1">
      <alignment horizontal="left" vertical="center" wrapText="1"/>
    </xf>
    <xf numFmtId="43" fontId="1" fillId="2" borderId="1" xfId="0" applyNumberFormat="1" applyFont="1" applyFill="1" applyBorder="1" applyAlignment="1">
      <alignment horizontal="left" wrapText="1"/>
    </xf>
    <xf numFmtId="164" fontId="11" fillId="0" borderId="1" xfId="4" applyFont="1" applyFill="1" applyBorder="1"/>
    <xf numFmtId="164" fontId="1" fillId="3" borderId="1" xfId="4" applyFont="1" applyFill="1" applyBorder="1" applyAlignment="1">
      <alignment vertical="center"/>
    </xf>
    <xf numFmtId="164" fontId="2" fillId="0" borderId="1" xfId="4" applyFont="1" applyFill="1" applyBorder="1"/>
    <xf numFmtId="164" fontId="2" fillId="0" borderId="1" xfId="4" applyNumberFormat="1" applyFont="1" applyFill="1" applyBorder="1"/>
    <xf numFmtId="164" fontId="11" fillId="0" borderId="1" xfId="4" applyNumberFormat="1" applyFont="1" applyFill="1" applyBorder="1"/>
    <xf numFmtId="164" fontId="1" fillId="3" borderId="1" xfId="4" applyFont="1" applyFill="1" applyBorder="1"/>
    <xf numFmtId="0" fontId="5" fillId="5" borderId="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6" fillId="0" borderId="2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6" fillId="0" borderId="22" xfId="0" applyFont="1" applyBorder="1" applyAlignment="1">
      <alignment horizontal="left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/>
    <xf numFmtId="0" fontId="13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0" fontId="2" fillId="5" borderId="0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43" fontId="1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43" fontId="3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43" fontId="1" fillId="5" borderId="6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43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3" fontId="2" fillId="0" borderId="20" xfId="0" applyNumberFormat="1" applyFont="1" applyFill="1" applyBorder="1" applyAlignment="1">
      <alignment horizontal="left" vertical="center" wrapText="1"/>
    </xf>
    <xf numFmtId="43" fontId="2" fillId="0" borderId="21" xfId="0" applyNumberFormat="1" applyFont="1" applyFill="1" applyBorder="1" applyAlignment="1">
      <alignment horizontal="left" vertical="center" wrapText="1"/>
    </xf>
    <xf numFmtId="43" fontId="2" fillId="0" borderId="2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13" fillId="2" borderId="0" xfId="0" applyNumberFormat="1" applyFont="1" applyFill="1" applyAlignment="1">
      <alignment horizontal="center" wrapText="1"/>
    </xf>
    <xf numFmtId="0" fontId="14" fillId="2" borderId="0" xfId="0" applyFont="1" applyFill="1" applyAlignment="1"/>
    <xf numFmtId="49" fontId="3" fillId="5" borderId="0" xfId="0" applyNumberFormat="1" applyFont="1" applyFill="1" applyAlignment="1">
      <alignment horizontal="center" wrapText="1"/>
    </xf>
    <xf numFmtId="43" fontId="2" fillId="5" borderId="0" xfId="0" applyNumberFormat="1" applyFont="1" applyFill="1" applyAlignment="1">
      <alignment horizontal="center"/>
    </xf>
    <xf numFmtId="43" fontId="4" fillId="5" borderId="0" xfId="0" applyNumberFormat="1" applyFont="1" applyFill="1" applyAlignment="1">
      <alignment horizontal="center"/>
    </xf>
    <xf numFmtId="0" fontId="0" fillId="0" borderId="0" xfId="0" applyAlignment="1"/>
    <xf numFmtId="43" fontId="2" fillId="0" borderId="18" xfId="3" applyNumberFormat="1" applyFont="1" applyFill="1" applyBorder="1" applyAlignment="1">
      <alignment horizontal="left" vertical="top" wrapText="1"/>
    </xf>
    <xf numFmtId="43" fontId="2" fillId="0" borderId="0" xfId="3" applyNumberFormat="1" applyFont="1" applyFill="1" applyBorder="1" applyAlignment="1">
      <alignment horizontal="left" vertical="top" wrapText="1"/>
    </xf>
    <xf numFmtId="43" fontId="2" fillId="0" borderId="19" xfId="3" applyNumberFormat="1" applyFont="1" applyFill="1" applyBorder="1" applyAlignment="1">
      <alignment horizontal="left" vertical="top" wrapText="1"/>
    </xf>
    <xf numFmtId="43" fontId="2" fillId="0" borderId="20" xfId="3" applyNumberFormat="1" applyFont="1" applyFill="1" applyBorder="1" applyAlignment="1">
      <alignment horizontal="left" vertical="top" wrapText="1"/>
    </xf>
    <xf numFmtId="43" fontId="2" fillId="0" borderId="21" xfId="3" applyNumberFormat="1" applyFont="1" applyFill="1" applyBorder="1" applyAlignment="1">
      <alignment horizontal="left" vertical="top" wrapText="1"/>
    </xf>
    <xf numFmtId="43" fontId="2" fillId="0" borderId="22" xfId="3" applyNumberFormat="1" applyFont="1" applyFill="1" applyBorder="1" applyAlignment="1">
      <alignment horizontal="left" vertical="top" wrapText="1"/>
    </xf>
    <xf numFmtId="43" fontId="8" fillId="0" borderId="0" xfId="3" applyNumberFormat="1" applyFont="1" applyAlignment="1">
      <alignment wrapText="1"/>
    </xf>
    <xf numFmtId="0" fontId="0" fillId="0" borderId="0" xfId="0" applyAlignment="1">
      <alignment wrapText="1"/>
    </xf>
    <xf numFmtId="43" fontId="1" fillId="0" borderId="0" xfId="3" applyNumberFormat="1" applyFont="1" applyBorder="1" applyAlignment="1">
      <alignment horizontal="center" vertical="center" wrapText="1"/>
    </xf>
    <xf numFmtId="43" fontId="1" fillId="0" borderId="0" xfId="3" applyNumberFormat="1" applyFont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top" wrapText="1"/>
    </xf>
    <xf numFmtId="49" fontId="3" fillId="0" borderId="0" xfId="3" applyNumberFormat="1" applyFont="1" applyAlignment="1">
      <alignment horizontal="center" wrapText="1"/>
    </xf>
    <xf numFmtId="0" fontId="2" fillId="0" borderId="0" xfId="3" applyFont="1" applyAlignment="1">
      <alignment horizontal="right" vertical="top" wrapText="1"/>
    </xf>
    <xf numFmtId="49" fontId="3" fillId="2" borderId="0" xfId="3" applyNumberFormat="1" applyFont="1" applyFill="1" applyAlignment="1">
      <alignment horizontal="center" wrapText="1"/>
    </xf>
    <xf numFmtId="43" fontId="1" fillId="0" borderId="12" xfId="3" applyNumberFormat="1" applyFont="1" applyBorder="1" applyAlignment="1">
      <alignment horizontal="center" vertical="center" wrapText="1"/>
    </xf>
    <xf numFmtId="43" fontId="1" fillId="0" borderId="14" xfId="3" applyNumberFormat="1" applyFont="1" applyBorder="1" applyAlignment="1">
      <alignment horizontal="center" vertical="center" wrapText="1"/>
    </xf>
    <xf numFmtId="43" fontId="1" fillId="0" borderId="23" xfId="3" applyNumberFormat="1" applyFont="1" applyBorder="1" applyAlignment="1">
      <alignment horizontal="center" vertical="center" wrapText="1"/>
    </xf>
    <xf numFmtId="43" fontId="1" fillId="0" borderId="12" xfId="3" applyNumberFormat="1" applyFont="1" applyBorder="1" applyAlignment="1">
      <alignment horizontal="center" vertical="center"/>
    </xf>
    <xf numFmtId="43" fontId="1" fillId="0" borderId="14" xfId="3" applyNumberFormat="1" applyFont="1" applyBorder="1" applyAlignment="1">
      <alignment horizontal="center" vertical="center"/>
    </xf>
    <xf numFmtId="43" fontId="1" fillId="0" borderId="23" xfId="3" applyNumberFormat="1" applyFont="1" applyBorder="1" applyAlignment="1">
      <alignment horizontal="center" vertical="center"/>
    </xf>
    <xf numFmtId="43" fontId="1" fillId="0" borderId="6" xfId="3" applyNumberFormat="1" applyFont="1" applyBorder="1" applyAlignment="1">
      <alignment horizontal="center" vertical="center" wrapText="1"/>
    </xf>
    <xf numFmtId="43" fontId="1" fillId="0" borderId="7" xfId="3" applyNumberFormat="1" applyFont="1" applyBorder="1" applyAlignment="1">
      <alignment horizontal="center" vertical="center" wrapText="1"/>
    </xf>
    <xf numFmtId="43" fontId="1" fillId="0" borderId="8" xfId="3" applyNumberFormat="1" applyFont="1" applyBorder="1" applyAlignment="1">
      <alignment horizontal="center" vertical="center" wrapText="1"/>
    </xf>
    <xf numFmtId="43" fontId="1" fillId="0" borderId="9" xfId="3" applyNumberFormat="1" applyFont="1" applyBorder="1" applyAlignment="1">
      <alignment horizontal="center" vertical="center" wrapText="1"/>
    </xf>
    <xf numFmtId="43" fontId="1" fillId="0" borderId="10" xfId="3" applyNumberFormat="1" applyFont="1" applyBorder="1" applyAlignment="1">
      <alignment horizontal="center" vertical="center" wrapText="1"/>
    </xf>
    <xf numFmtId="43" fontId="1" fillId="0" borderId="11" xfId="3" applyNumberFormat="1" applyFont="1" applyBorder="1" applyAlignment="1">
      <alignment horizontal="center" vertical="center" wrapText="1"/>
    </xf>
    <xf numFmtId="43" fontId="1" fillId="0" borderId="5" xfId="3" applyNumberFormat="1" applyFont="1" applyBorder="1" applyAlignment="1">
      <alignment horizontal="center" vertical="top" wrapText="1"/>
    </xf>
    <xf numFmtId="43" fontId="1" fillId="0" borderId="13" xfId="3" applyNumberFormat="1" applyFont="1" applyBorder="1" applyAlignment="1">
      <alignment horizontal="center" vertical="top" wrapText="1"/>
    </xf>
    <xf numFmtId="43" fontId="1" fillId="0" borderId="4" xfId="3" applyNumberFormat="1" applyFont="1" applyBorder="1" applyAlignment="1">
      <alignment horizontal="center" vertical="top" wrapText="1"/>
    </xf>
    <xf numFmtId="0" fontId="1" fillId="2" borderId="1" xfId="1" applyFont="1" applyFill="1" applyBorder="1">
      <alignment horizontal="center" vertical="center" wrapText="1"/>
    </xf>
    <xf numFmtId="43" fontId="1" fillId="2" borderId="5" xfId="3" applyNumberFormat="1" applyFont="1" applyFill="1" applyBorder="1" applyAlignment="1">
      <alignment horizontal="center" vertical="top" wrapText="1"/>
    </xf>
    <xf numFmtId="43" fontId="1" fillId="2" borderId="13" xfId="3" applyNumberFormat="1" applyFont="1" applyFill="1" applyBorder="1" applyAlignment="1">
      <alignment horizontal="center" vertical="top" wrapText="1"/>
    </xf>
    <xf numFmtId="43" fontId="1" fillId="2" borderId="4" xfId="3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109" xfId="1"/>
    <cellStyle name="Обычный 2" xfId="3"/>
    <cellStyle name="Три_знака_после_зпт" xfId="2"/>
    <cellStyle name="Финансовый" xfId="4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8;&#1086;&#1073;&#1077;&#1081;&#1085;&#1080;&#1082;&#1086;&#1074;&#1072;%20&#1040;&#1085;&#1072;&#1089;&#1090;&#1072;&#1089;&#1080;&#1103;%20&#1057;&#1077;&#1088;&#1075;&#1077;&#1077;&#1074;&#1085;&#1072;/&#1042;&#1099;&#1087;&#1072;&#1076;&#1072;&#1102;&#1097;&#1080;&#1077;/&#1042;&#1067;&#1055;&#1040;&#1044;&#1040;&#1070;&#1065;&#1048;&#1045;%20&#1079;&#1072;%202021%20&#1075;&#1086;&#1076;/&#1042;&#1067;&#1055;&#1040;&#1044;&#1040;&#1070;&#1065;&#1048;&#1045;%20&#1079;&#1072;%202021%20-%20&#1069;&#1056;&#1043;&#1054;/&#1044;&#1083;&#1103;%20&#1086;&#1090;&#1087;&#1088;&#1072;&#1074;&#1082;&#1080;%20&#1074;%20&#1052;&#1058;&#1056;&#1080;&#1069;/2!!!%20&#1087;&#1086;%20&#1089;&#1090;&#1088;&#1091;&#1082;&#1090;&#1091;&#1088;&#1077;%203.%20&#1056;&#1072;&#1089;&#1093;&#1086;&#1076;&#1099;%20&#1087;&#1086;%20&#1086;&#1088;&#1075;&#1072;&#1085;&#1080;&#1079;&#1072;&#1094;&#1080;&#1086;&#1085;&#1085;&#1099;&#1084;%20&#1084;&#1077;&#1088;&#1086;&#1087;&#1088;&#1080;&#1103;&#1090;&#1080;&#1103;&#1084;%202019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1"/>
      <sheetName val="Расчет факт.расходов по С1"/>
    </sheetNames>
    <sheetDataSet>
      <sheetData sheetId="0"/>
      <sheetData sheetId="1">
        <row r="11">
          <cell r="E11">
            <v>1226.1526655047001</v>
          </cell>
          <cell r="J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W198"/>
  <sheetViews>
    <sheetView view="pageBreakPreview" zoomScale="80" zoomScaleNormal="90" zoomScaleSheetLayoutView="80" workbookViewId="0">
      <pane ySplit="10" topLeftCell="A11" activePane="bottomLeft" state="frozen"/>
      <selection pane="bottomLeft" activeCell="D39" sqref="D39"/>
    </sheetView>
  </sheetViews>
  <sheetFormatPr defaultColWidth="9.109375" defaultRowHeight="13.8" x14ac:dyDescent="0.25"/>
  <cols>
    <col min="1" max="1" width="13.44140625" style="15" customWidth="1"/>
    <col min="2" max="2" width="57.109375" style="5" customWidth="1"/>
    <col min="3" max="3" width="11.6640625" style="4" customWidth="1"/>
    <col min="4" max="4" width="15.6640625" style="4" customWidth="1"/>
    <col min="5" max="5" width="39.6640625" style="4" customWidth="1"/>
    <col min="6" max="6" width="23.109375" style="4" customWidth="1"/>
    <col min="7" max="7" width="40.88671875" style="4" customWidth="1"/>
    <col min="8" max="8" width="25.6640625" style="4" customWidth="1"/>
    <col min="9" max="9" width="21.88671875" style="4" customWidth="1"/>
    <col min="10" max="16384" width="9.109375" style="4"/>
  </cols>
  <sheetData>
    <row r="1" spans="1:23" ht="60" customHeight="1" x14ac:dyDescent="0.25">
      <c r="F1" s="153" t="s">
        <v>288</v>
      </c>
      <c r="G1" s="154"/>
    </row>
    <row r="3" spans="1:23" ht="45.75" customHeight="1" x14ac:dyDescent="0.35">
      <c r="A3" s="155" t="s">
        <v>9</v>
      </c>
      <c r="B3" s="156"/>
      <c r="C3" s="156"/>
      <c r="D3" s="156"/>
      <c r="E3" s="156"/>
      <c r="F3" s="156"/>
      <c r="G3" s="156"/>
      <c r="H3" s="1"/>
      <c r="I3" s="1"/>
      <c r="J3" s="1"/>
      <c r="K3" s="1"/>
      <c r="L3" s="1"/>
      <c r="M3" s="1"/>
    </row>
    <row r="4" spans="1:23" s="10" customFormat="1" ht="15" customHeight="1" x14ac:dyDescent="0.3">
      <c r="A4" s="157" t="s">
        <v>192</v>
      </c>
      <c r="B4" s="149"/>
      <c r="C4" s="149"/>
      <c r="D4" s="149"/>
      <c r="E4" s="149"/>
      <c r="F4" s="149"/>
      <c r="G4" s="14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10" customFormat="1" ht="15" customHeight="1" x14ac:dyDescent="0.25">
      <c r="A5" s="158" t="s">
        <v>6</v>
      </c>
      <c r="B5" s="159"/>
      <c r="C5" s="159"/>
      <c r="D5" s="159"/>
      <c r="E5" s="159"/>
      <c r="F5" s="159"/>
      <c r="G5" s="15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" customHeight="1" x14ac:dyDescent="0.25">
      <c r="A6" s="160" t="s">
        <v>72</v>
      </c>
      <c r="B6" s="161"/>
      <c r="C6" s="161"/>
      <c r="D6" s="161"/>
      <c r="E6" s="161"/>
      <c r="F6" s="161"/>
      <c r="G6" s="16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3">
      <c r="A7" s="148" t="s">
        <v>193</v>
      </c>
      <c r="B7" s="149"/>
      <c r="C7" s="149"/>
      <c r="D7" s="149"/>
      <c r="E7" s="149"/>
      <c r="F7" s="149"/>
      <c r="G7" s="14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9" spans="1:23" ht="55.2" x14ac:dyDescent="0.25">
      <c r="A9" s="87" t="s">
        <v>0</v>
      </c>
      <c r="B9" s="87" t="s">
        <v>11</v>
      </c>
      <c r="C9" s="87" t="s">
        <v>1</v>
      </c>
      <c r="D9" s="87" t="s">
        <v>2</v>
      </c>
      <c r="E9" s="87" t="s">
        <v>287</v>
      </c>
      <c r="F9" s="87" t="s">
        <v>7</v>
      </c>
      <c r="G9" s="87" t="s">
        <v>10</v>
      </c>
    </row>
    <row r="10" spans="1:23" ht="13.95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</row>
    <row r="11" spans="1:23" s="43" customFormat="1" x14ac:dyDescent="0.25">
      <c r="A11" s="16" t="s">
        <v>12</v>
      </c>
      <c r="B11" s="12" t="s">
        <v>3</v>
      </c>
      <c r="C11" s="41"/>
      <c r="D11" s="41"/>
      <c r="E11" s="41">
        <f>E22+E32</f>
        <v>3.96</v>
      </c>
      <c r="F11" s="41">
        <f t="shared" ref="F11:G11" si="0">F22+F32</f>
        <v>196</v>
      </c>
      <c r="G11" s="147">
        <f t="shared" si="0"/>
        <v>2754.4994299999998</v>
      </c>
    </row>
    <row r="12" spans="1:23" ht="30" hidden="1" x14ac:dyDescent="0.25">
      <c r="A12" s="17" t="s">
        <v>14</v>
      </c>
      <c r="B12" s="19" t="s">
        <v>13</v>
      </c>
      <c r="C12" s="6"/>
      <c r="D12" s="6"/>
      <c r="E12" s="6"/>
      <c r="F12" s="6"/>
      <c r="G12" s="6"/>
    </row>
    <row r="13" spans="1:23" ht="30" hidden="1" x14ac:dyDescent="0.25">
      <c r="A13" s="17" t="s">
        <v>15</v>
      </c>
      <c r="B13" s="19" t="s">
        <v>16</v>
      </c>
      <c r="C13" s="6"/>
      <c r="D13" s="6"/>
      <c r="E13" s="6"/>
      <c r="F13" s="6"/>
      <c r="G13" s="6"/>
    </row>
    <row r="14" spans="1:23" ht="30" hidden="1" x14ac:dyDescent="0.25">
      <c r="A14" s="17" t="s">
        <v>18</v>
      </c>
      <c r="B14" s="19" t="s">
        <v>17</v>
      </c>
      <c r="C14" s="6"/>
      <c r="D14" s="6"/>
      <c r="E14" s="6"/>
      <c r="F14" s="6"/>
      <c r="G14" s="6"/>
    </row>
    <row r="15" spans="1:23" ht="90" hidden="1" x14ac:dyDescent="0.25">
      <c r="A15" s="17" t="s">
        <v>20</v>
      </c>
      <c r="B15" s="19" t="s">
        <v>19</v>
      </c>
      <c r="C15" s="6"/>
      <c r="D15" s="6"/>
      <c r="E15" s="6"/>
      <c r="F15" s="6"/>
      <c r="G15" s="6"/>
    </row>
    <row r="16" spans="1:23" ht="15" hidden="1" x14ac:dyDescent="0.25">
      <c r="A16" s="18" t="s">
        <v>21</v>
      </c>
      <c r="B16" s="20" t="s">
        <v>22</v>
      </c>
      <c r="C16" s="6"/>
      <c r="D16" s="6"/>
      <c r="E16" s="6"/>
      <c r="F16" s="6"/>
      <c r="G16" s="6"/>
    </row>
    <row r="17" spans="1:8" ht="30" hidden="1" x14ac:dyDescent="0.25">
      <c r="A17" s="17" t="s">
        <v>24</v>
      </c>
      <c r="B17" s="19" t="s">
        <v>23</v>
      </c>
      <c r="C17" s="6"/>
      <c r="D17" s="6"/>
      <c r="E17" s="6"/>
      <c r="F17" s="6"/>
      <c r="G17" s="6"/>
    </row>
    <row r="18" spans="1:8" ht="15" hidden="1" x14ac:dyDescent="0.25">
      <c r="A18" s="23" t="s">
        <v>73</v>
      </c>
      <c r="B18" s="21" t="s">
        <v>25</v>
      </c>
      <c r="C18" s="7"/>
      <c r="D18" s="7"/>
      <c r="E18" s="7"/>
      <c r="F18" s="7"/>
      <c r="G18" s="7"/>
    </row>
    <row r="19" spans="1:8" s="10" customFormat="1" x14ac:dyDescent="0.25">
      <c r="A19" s="133" t="s">
        <v>286</v>
      </c>
      <c r="B19" s="132" t="s">
        <v>285</v>
      </c>
      <c r="C19" s="38"/>
      <c r="D19" s="38"/>
      <c r="E19" s="38">
        <f>E22</f>
        <v>1.7550000000000001</v>
      </c>
      <c r="F19" s="38">
        <f t="shared" ref="F19:G19" si="1">F22</f>
        <v>85</v>
      </c>
      <c r="G19" s="144">
        <f t="shared" si="1"/>
        <v>1078.56179</v>
      </c>
    </row>
    <row r="20" spans="1:8" s="10" customFormat="1" x14ac:dyDescent="0.25">
      <c r="A20" s="133" t="s">
        <v>284</v>
      </c>
      <c r="B20" s="132" t="s">
        <v>77</v>
      </c>
      <c r="C20" s="38"/>
      <c r="D20" s="38"/>
      <c r="E20" s="38">
        <f>E22</f>
        <v>1.7550000000000001</v>
      </c>
      <c r="F20" s="38">
        <f t="shared" ref="F20:G20" si="2">F22</f>
        <v>85</v>
      </c>
      <c r="G20" s="144">
        <f t="shared" si="2"/>
        <v>1078.56179</v>
      </c>
    </row>
    <row r="21" spans="1:8" s="10" customFormat="1" x14ac:dyDescent="0.25">
      <c r="A21" s="133" t="s">
        <v>283</v>
      </c>
      <c r="B21" s="132" t="s">
        <v>79</v>
      </c>
      <c r="C21" s="38"/>
      <c r="D21" s="38"/>
      <c r="E21" s="38">
        <f>E22</f>
        <v>1.7550000000000001</v>
      </c>
      <c r="F21" s="38">
        <f t="shared" ref="F21:G21" si="3">F22</f>
        <v>85</v>
      </c>
      <c r="G21" s="144">
        <f t="shared" si="3"/>
        <v>1078.56179</v>
      </c>
    </row>
    <row r="22" spans="1:8" s="10" customFormat="1" x14ac:dyDescent="0.25">
      <c r="A22" s="133" t="s">
        <v>282</v>
      </c>
      <c r="B22" s="132" t="s">
        <v>81</v>
      </c>
      <c r="C22" s="38"/>
      <c r="D22" s="38"/>
      <c r="E22" s="38">
        <f>SUM(E23:E28)</f>
        <v>1.7550000000000001</v>
      </c>
      <c r="F22" s="38">
        <f t="shared" ref="F22:G22" si="4">SUM(F23:F28)</f>
        <v>85</v>
      </c>
      <c r="G22" s="144">
        <f t="shared" si="4"/>
        <v>1078.56179</v>
      </c>
    </row>
    <row r="23" spans="1:8" s="124" customFormat="1" x14ac:dyDescent="0.25">
      <c r="A23" s="126">
        <v>1</v>
      </c>
      <c r="B23" s="21" t="s">
        <v>278</v>
      </c>
      <c r="C23" s="7">
        <v>2021</v>
      </c>
      <c r="D23" s="7">
        <v>0.4</v>
      </c>
      <c r="E23" s="7">
        <v>0.60499999999999998</v>
      </c>
      <c r="F23" s="7">
        <v>15</v>
      </c>
      <c r="G23" s="37">
        <v>373.72994</v>
      </c>
    </row>
    <row r="24" spans="1:8" s="124" customFormat="1" x14ac:dyDescent="0.25">
      <c r="A24" s="126">
        <v>6</v>
      </c>
      <c r="B24" s="21" t="s">
        <v>275</v>
      </c>
      <c r="C24" s="7">
        <v>2021</v>
      </c>
      <c r="D24" s="7">
        <v>0.4</v>
      </c>
      <c r="E24" s="7">
        <v>0.115</v>
      </c>
      <c r="F24" s="7">
        <v>15</v>
      </c>
      <c r="G24" s="37">
        <v>71.061629999999994</v>
      </c>
    </row>
    <row r="25" spans="1:8" s="124" customFormat="1" x14ac:dyDescent="0.25">
      <c r="A25" s="126">
        <v>8</v>
      </c>
      <c r="B25" s="21" t="s">
        <v>274</v>
      </c>
      <c r="C25" s="7">
        <v>2021</v>
      </c>
      <c r="D25" s="7">
        <v>0.4</v>
      </c>
      <c r="E25" s="7">
        <v>0.13</v>
      </c>
      <c r="F25" s="7">
        <v>10</v>
      </c>
      <c r="G25" s="37">
        <v>79.787999999999997</v>
      </c>
    </row>
    <row r="26" spans="1:8" s="10" customFormat="1" x14ac:dyDescent="0.25">
      <c r="A26" s="126">
        <v>13</v>
      </c>
      <c r="B26" s="21" t="s">
        <v>273</v>
      </c>
      <c r="C26" s="7">
        <v>2021</v>
      </c>
      <c r="D26" s="7">
        <v>0.4</v>
      </c>
      <c r="E26" s="7">
        <v>0.375</v>
      </c>
      <c r="F26" s="7">
        <v>15</v>
      </c>
      <c r="G26" s="37">
        <v>226.51375999999999</v>
      </c>
    </row>
    <row r="27" spans="1:8" s="124" customFormat="1" x14ac:dyDescent="0.25">
      <c r="A27" s="126">
        <v>2</v>
      </c>
      <c r="B27" s="21" t="s">
        <v>272</v>
      </c>
      <c r="C27" s="7">
        <v>2021</v>
      </c>
      <c r="D27" s="7">
        <v>0.4</v>
      </c>
      <c r="E27" s="7">
        <v>0.31</v>
      </c>
      <c r="F27" s="7">
        <v>15</v>
      </c>
      <c r="G27" s="37">
        <v>191.53746000000001</v>
      </c>
    </row>
    <row r="28" spans="1:8" s="124" customFormat="1" x14ac:dyDescent="0.25">
      <c r="A28" s="126">
        <v>12</v>
      </c>
      <c r="B28" s="21" t="s">
        <v>271</v>
      </c>
      <c r="C28" s="7">
        <v>2021</v>
      </c>
      <c r="D28" s="7">
        <v>0.4</v>
      </c>
      <c r="E28" s="7">
        <v>0.22</v>
      </c>
      <c r="F28" s="7">
        <v>15</v>
      </c>
      <c r="G28" s="37">
        <v>135.93100000000001</v>
      </c>
      <c r="H28" s="135"/>
    </row>
    <row r="29" spans="1:8" s="109" customFormat="1" x14ac:dyDescent="0.25">
      <c r="A29" s="133" t="s">
        <v>74</v>
      </c>
      <c r="B29" s="132" t="s">
        <v>75</v>
      </c>
      <c r="C29" s="26"/>
      <c r="D29" s="26"/>
      <c r="E29" s="26">
        <f>E32</f>
        <v>2.2049999999999996</v>
      </c>
      <c r="F29" s="26">
        <f t="shared" ref="F29:G29" si="5">F32</f>
        <v>111</v>
      </c>
      <c r="G29" s="142">
        <f t="shared" si="5"/>
        <v>1675.9376400000001</v>
      </c>
      <c r="H29" s="134"/>
    </row>
    <row r="30" spans="1:8" s="109" customFormat="1" x14ac:dyDescent="0.25">
      <c r="A30" s="133" t="s">
        <v>76</v>
      </c>
      <c r="B30" s="132" t="s">
        <v>77</v>
      </c>
      <c r="C30" s="26"/>
      <c r="D30" s="26"/>
      <c r="E30" s="26">
        <f>E32</f>
        <v>2.2049999999999996</v>
      </c>
      <c r="F30" s="26">
        <f t="shared" ref="F30:G30" si="6">F32</f>
        <v>111</v>
      </c>
      <c r="G30" s="142">
        <f t="shared" si="6"/>
        <v>1675.9376400000001</v>
      </c>
      <c r="H30" s="134"/>
    </row>
    <row r="31" spans="1:8" s="109" customFormat="1" x14ac:dyDescent="0.25">
      <c r="A31" s="133" t="s">
        <v>78</v>
      </c>
      <c r="B31" s="132" t="s">
        <v>79</v>
      </c>
      <c r="C31" s="26"/>
      <c r="D31" s="26"/>
      <c r="E31" s="26">
        <f>E32</f>
        <v>2.2049999999999996</v>
      </c>
      <c r="F31" s="26">
        <f t="shared" ref="F31:G31" si="7">F32</f>
        <v>111</v>
      </c>
      <c r="G31" s="142">
        <f t="shared" si="7"/>
        <v>1675.9376400000001</v>
      </c>
    </row>
    <row r="32" spans="1:8" s="109" customFormat="1" x14ac:dyDescent="0.25">
      <c r="A32" s="133" t="s">
        <v>80</v>
      </c>
      <c r="B32" s="132" t="s">
        <v>81</v>
      </c>
      <c r="C32" s="26"/>
      <c r="D32" s="26"/>
      <c r="E32" s="26">
        <f>SUM(E33:E40)</f>
        <v>2.2049999999999996</v>
      </c>
      <c r="F32" s="26">
        <f t="shared" ref="F32:G32" si="8">SUM(F33:F40)</f>
        <v>111</v>
      </c>
      <c r="G32" s="146">
        <f t="shared" si="8"/>
        <v>1675.9376400000001</v>
      </c>
    </row>
    <row r="33" spans="1:8" s="128" customFormat="1" x14ac:dyDescent="0.25">
      <c r="A33" s="131">
        <v>3</v>
      </c>
      <c r="B33" s="130" t="s">
        <v>281</v>
      </c>
      <c r="C33" s="115">
        <v>2021</v>
      </c>
      <c r="D33" s="115">
        <v>0.4</v>
      </c>
      <c r="E33" s="115">
        <v>0.08</v>
      </c>
      <c r="F33" s="115">
        <v>19</v>
      </c>
      <c r="G33" s="114">
        <v>62.075569999999999</v>
      </c>
    </row>
    <row r="34" spans="1:8" s="128" customFormat="1" x14ac:dyDescent="0.25">
      <c r="A34" s="131">
        <v>9</v>
      </c>
      <c r="B34" s="130" t="s">
        <v>270</v>
      </c>
      <c r="C34" s="115">
        <v>2021</v>
      </c>
      <c r="D34" s="115">
        <v>0.4</v>
      </c>
      <c r="E34" s="115">
        <v>8.5000000000000006E-2</v>
      </c>
      <c r="F34" s="115">
        <v>15</v>
      </c>
      <c r="G34" s="114">
        <v>28.110379999999999</v>
      </c>
    </row>
    <row r="35" spans="1:8" s="128" customFormat="1" x14ac:dyDescent="0.25">
      <c r="A35" s="131">
        <v>11</v>
      </c>
      <c r="B35" s="130" t="s">
        <v>269</v>
      </c>
      <c r="C35" s="115">
        <v>2021</v>
      </c>
      <c r="D35" s="115">
        <v>0.4</v>
      </c>
      <c r="E35" s="115">
        <v>0.61499999999999999</v>
      </c>
      <c r="F35" s="115">
        <v>15</v>
      </c>
      <c r="G35" s="114">
        <v>478.0136</v>
      </c>
    </row>
    <row r="36" spans="1:8" s="128" customFormat="1" x14ac:dyDescent="0.25">
      <c r="A36" s="131">
        <v>14</v>
      </c>
      <c r="B36" s="130" t="s">
        <v>268</v>
      </c>
      <c r="C36" s="115">
        <v>2021</v>
      </c>
      <c r="D36" s="115">
        <v>0.4</v>
      </c>
      <c r="E36" s="115">
        <v>0.185</v>
      </c>
      <c r="F36" s="115">
        <v>15</v>
      </c>
      <c r="G36" s="114">
        <v>143.77934999999999</v>
      </c>
    </row>
    <row r="37" spans="1:8" s="128" customFormat="1" x14ac:dyDescent="0.25">
      <c r="A37" s="131">
        <v>10</v>
      </c>
      <c r="B37" s="130" t="s">
        <v>262</v>
      </c>
      <c r="C37" s="115">
        <v>2021</v>
      </c>
      <c r="D37" s="115">
        <v>0.4</v>
      </c>
      <c r="E37" s="115">
        <v>0.37</v>
      </c>
      <c r="F37" s="115">
        <v>12</v>
      </c>
      <c r="G37" s="114">
        <v>287.64244000000002</v>
      </c>
    </row>
    <row r="38" spans="1:8" s="128" customFormat="1" x14ac:dyDescent="0.25">
      <c r="A38" s="131">
        <v>5</v>
      </c>
      <c r="B38" s="130" t="s">
        <v>261</v>
      </c>
      <c r="C38" s="115">
        <v>2021</v>
      </c>
      <c r="D38" s="115">
        <v>0.4</v>
      </c>
      <c r="E38" s="115">
        <v>0.55000000000000004</v>
      </c>
      <c r="F38" s="115">
        <v>10</v>
      </c>
      <c r="G38" s="114">
        <v>427.5523</v>
      </c>
    </row>
    <row r="39" spans="1:8" s="128" customFormat="1" x14ac:dyDescent="0.25">
      <c r="A39" s="131">
        <v>7</v>
      </c>
      <c r="B39" s="130" t="s">
        <v>260</v>
      </c>
      <c r="C39" s="115">
        <v>2021</v>
      </c>
      <c r="D39" s="115">
        <v>0.4</v>
      </c>
      <c r="E39" s="115">
        <v>0.16500000000000001</v>
      </c>
      <c r="F39" s="115">
        <v>10</v>
      </c>
      <c r="G39" s="114">
        <v>128.25399999999999</v>
      </c>
    </row>
    <row r="40" spans="1:8" s="128" customFormat="1" ht="69" x14ac:dyDescent="0.25">
      <c r="A40" s="131">
        <v>4</v>
      </c>
      <c r="B40" s="130" t="s">
        <v>280</v>
      </c>
      <c r="C40" s="115">
        <v>2021</v>
      </c>
      <c r="D40" s="115">
        <v>0.4</v>
      </c>
      <c r="E40" s="115">
        <v>0.155</v>
      </c>
      <c r="F40" s="115">
        <v>15</v>
      </c>
      <c r="G40" s="114">
        <v>120.51</v>
      </c>
      <c r="H40" s="129"/>
    </row>
    <row r="41" spans="1:8" s="127" customFormat="1" ht="27.6" x14ac:dyDescent="0.25">
      <c r="A41" s="24" t="s">
        <v>99</v>
      </c>
      <c r="B41" s="25" t="s">
        <v>84</v>
      </c>
      <c r="C41" s="27"/>
      <c r="D41" s="27"/>
      <c r="E41" s="27"/>
      <c r="F41" s="27"/>
      <c r="G41" s="30"/>
      <c r="H41" s="31"/>
    </row>
    <row r="42" spans="1:8" s="43" customFormat="1" x14ac:dyDescent="0.25">
      <c r="A42" s="16" t="s">
        <v>26</v>
      </c>
      <c r="B42" s="22" t="s">
        <v>4</v>
      </c>
      <c r="C42" s="41"/>
      <c r="D42" s="41"/>
      <c r="E42" s="41">
        <v>0.26200000000000001</v>
      </c>
      <c r="F42" s="41">
        <v>15</v>
      </c>
      <c r="G42" s="42">
        <v>257.47510999999997</v>
      </c>
    </row>
    <row r="43" spans="1:8" ht="55.2" x14ac:dyDescent="0.25">
      <c r="A43" s="17" t="s">
        <v>27</v>
      </c>
      <c r="B43" s="19" t="s">
        <v>28</v>
      </c>
      <c r="C43" s="6"/>
      <c r="D43" s="6"/>
      <c r="E43" s="6"/>
      <c r="F43" s="6"/>
      <c r="G43" s="36"/>
    </row>
    <row r="44" spans="1:8" x14ac:dyDescent="0.25">
      <c r="A44" s="17" t="s">
        <v>30</v>
      </c>
      <c r="B44" s="19" t="s">
        <v>29</v>
      </c>
      <c r="C44" s="6"/>
      <c r="D44" s="6"/>
      <c r="E44" s="6"/>
      <c r="F44" s="6"/>
      <c r="G44" s="36"/>
    </row>
    <row r="45" spans="1:8" ht="27.6" x14ac:dyDescent="0.25">
      <c r="A45" s="17" t="s">
        <v>31</v>
      </c>
      <c r="B45" s="19" t="s">
        <v>32</v>
      </c>
      <c r="C45" s="6"/>
      <c r="D45" s="6"/>
      <c r="E45" s="6"/>
      <c r="F45" s="6"/>
      <c r="G45" s="36"/>
    </row>
    <row r="46" spans="1:8" ht="124.2" x14ac:dyDescent="0.25">
      <c r="A46" s="17" t="s">
        <v>33</v>
      </c>
      <c r="B46" s="19" t="s">
        <v>34</v>
      </c>
      <c r="C46" s="6"/>
      <c r="D46" s="6"/>
      <c r="E46" s="6"/>
      <c r="F46" s="6"/>
      <c r="G46" s="36"/>
    </row>
    <row r="47" spans="1:8" ht="55.2" x14ac:dyDescent="0.25">
      <c r="A47" s="17" t="s">
        <v>36</v>
      </c>
      <c r="B47" s="19" t="s">
        <v>35</v>
      </c>
      <c r="C47" s="6"/>
      <c r="D47" s="6"/>
      <c r="E47" s="6"/>
      <c r="F47" s="6"/>
      <c r="G47" s="36"/>
    </row>
    <row r="48" spans="1:8" x14ac:dyDescent="0.25">
      <c r="A48" s="23" t="s">
        <v>73</v>
      </c>
      <c r="B48" s="21" t="s">
        <v>25</v>
      </c>
      <c r="C48" s="7"/>
      <c r="D48" s="7"/>
      <c r="E48" s="7"/>
      <c r="F48" s="7"/>
      <c r="G48" s="37"/>
    </row>
    <row r="49" spans="1:7" s="10" customFormat="1" x14ac:dyDescent="0.25">
      <c r="A49" s="24" t="s">
        <v>87</v>
      </c>
      <c r="B49" s="25" t="s">
        <v>82</v>
      </c>
      <c r="C49" s="38"/>
      <c r="D49" s="38"/>
      <c r="E49" s="38">
        <f>E50</f>
        <v>0.26200000000000001</v>
      </c>
      <c r="F49" s="38">
        <f t="shared" ref="F49:G51" si="9">F50</f>
        <v>15</v>
      </c>
      <c r="G49" s="145">
        <f t="shared" si="9"/>
        <v>257.47510999999997</v>
      </c>
    </row>
    <row r="50" spans="1:7" s="10" customFormat="1" x14ac:dyDescent="0.25">
      <c r="A50" s="24" t="s">
        <v>88</v>
      </c>
      <c r="B50" s="25" t="s">
        <v>83</v>
      </c>
      <c r="C50" s="38"/>
      <c r="D50" s="38"/>
      <c r="E50" s="38">
        <f>E51</f>
        <v>0.26200000000000001</v>
      </c>
      <c r="F50" s="38">
        <f t="shared" si="9"/>
        <v>15</v>
      </c>
      <c r="G50" s="145">
        <f t="shared" si="9"/>
        <v>257.47510999999997</v>
      </c>
    </row>
    <row r="51" spans="1:7" s="10" customFormat="1" x14ac:dyDescent="0.25">
      <c r="A51" s="24" t="s">
        <v>89</v>
      </c>
      <c r="B51" s="25" t="s">
        <v>86</v>
      </c>
      <c r="C51" s="38"/>
      <c r="D51" s="38"/>
      <c r="E51" s="38">
        <f>E52</f>
        <v>0.26200000000000001</v>
      </c>
      <c r="F51" s="38">
        <f t="shared" si="9"/>
        <v>15</v>
      </c>
      <c r="G51" s="145">
        <f t="shared" si="9"/>
        <v>257.47510999999997</v>
      </c>
    </row>
    <row r="52" spans="1:7" s="10" customFormat="1" ht="27.6" x14ac:dyDescent="0.25">
      <c r="A52" s="24" t="s">
        <v>134</v>
      </c>
      <c r="B52" s="25" t="s">
        <v>133</v>
      </c>
      <c r="C52" s="38"/>
      <c r="D52" s="38"/>
      <c r="E52" s="38">
        <f>E53</f>
        <v>0.26200000000000001</v>
      </c>
      <c r="F52" s="38">
        <f t="shared" ref="F52:G52" si="10">F53</f>
        <v>15</v>
      </c>
      <c r="G52" s="145">
        <f t="shared" si="10"/>
        <v>257.47510999999997</v>
      </c>
    </row>
    <row r="53" spans="1:7" s="124" customFormat="1" x14ac:dyDescent="0.25">
      <c r="A53" s="126">
        <v>9</v>
      </c>
      <c r="B53" s="125" t="s">
        <v>270</v>
      </c>
      <c r="C53" s="7">
        <v>2021</v>
      </c>
      <c r="D53" s="7">
        <v>0.4</v>
      </c>
      <c r="E53" s="7">
        <v>0.26200000000000001</v>
      </c>
      <c r="F53" s="7">
        <v>15</v>
      </c>
      <c r="G53" s="37">
        <v>257.47510999999997</v>
      </c>
    </row>
    <row r="54" spans="1:7" s="10" customFormat="1" ht="41.4" x14ac:dyDescent="0.25">
      <c r="A54" s="24" t="s">
        <v>135</v>
      </c>
      <c r="B54" s="25" t="s">
        <v>92</v>
      </c>
      <c r="C54" s="38"/>
      <c r="D54" s="38"/>
      <c r="E54" s="38"/>
      <c r="F54" s="38"/>
      <c r="G54" s="39"/>
    </row>
    <row r="55" spans="1:7" s="28" customFormat="1" x14ac:dyDescent="0.3">
      <c r="A55" s="24" t="s">
        <v>87</v>
      </c>
      <c r="B55" s="25" t="s">
        <v>82</v>
      </c>
      <c r="C55" s="27"/>
      <c r="D55" s="27"/>
      <c r="E55" s="27"/>
      <c r="F55" s="27"/>
      <c r="G55" s="30"/>
    </row>
    <row r="56" spans="1:7" s="28" customFormat="1" x14ac:dyDescent="0.3">
      <c r="A56" s="24" t="s">
        <v>88</v>
      </c>
      <c r="B56" s="25" t="s">
        <v>83</v>
      </c>
      <c r="C56" s="27"/>
      <c r="D56" s="27"/>
      <c r="E56" s="27"/>
      <c r="F56" s="27"/>
      <c r="G56" s="30"/>
    </row>
    <row r="57" spans="1:7" s="28" customFormat="1" x14ac:dyDescent="0.3">
      <c r="A57" s="24" t="s">
        <v>89</v>
      </c>
      <c r="B57" s="25" t="s">
        <v>86</v>
      </c>
      <c r="C57" s="27"/>
      <c r="D57" s="27"/>
      <c r="E57" s="27"/>
      <c r="F57" s="27"/>
      <c r="G57" s="30"/>
    </row>
    <row r="58" spans="1:7" s="28" customFormat="1" ht="27.6" x14ac:dyDescent="0.3">
      <c r="A58" s="24" t="s">
        <v>90</v>
      </c>
      <c r="B58" s="25" t="s">
        <v>85</v>
      </c>
      <c r="C58" s="27"/>
      <c r="D58" s="27"/>
      <c r="E58" s="27"/>
      <c r="F58" s="27"/>
      <c r="G58" s="30"/>
    </row>
    <row r="59" spans="1:7" s="28" customFormat="1" ht="41.4" x14ac:dyDescent="0.3">
      <c r="A59" s="24" t="s">
        <v>91</v>
      </c>
      <c r="B59" s="25" t="s">
        <v>92</v>
      </c>
      <c r="C59" s="27"/>
      <c r="D59" s="27"/>
      <c r="E59" s="27"/>
      <c r="F59" s="27"/>
      <c r="G59" s="30"/>
    </row>
    <row r="60" spans="1:7" s="28" customFormat="1" x14ac:dyDescent="0.3">
      <c r="A60" s="32" t="s">
        <v>87</v>
      </c>
      <c r="B60" s="33" t="s">
        <v>82</v>
      </c>
      <c r="C60" s="27"/>
      <c r="D60" s="27"/>
      <c r="E60" s="27"/>
      <c r="F60" s="27"/>
      <c r="G60" s="30"/>
    </row>
    <row r="61" spans="1:7" s="28" customFormat="1" x14ac:dyDescent="0.3">
      <c r="A61" s="32" t="s">
        <v>88</v>
      </c>
      <c r="B61" s="33" t="s">
        <v>83</v>
      </c>
      <c r="C61" s="27"/>
      <c r="D61" s="27"/>
      <c r="E61" s="27"/>
      <c r="F61" s="27"/>
      <c r="G61" s="30"/>
    </row>
    <row r="62" spans="1:7" s="28" customFormat="1" x14ac:dyDescent="0.3">
      <c r="A62" s="32" t="s">
        <v>89</v>
      </c>
      <c r="B62" s="33" t="s">
        <v>86</v>
      </c>
      <c r="C62" s="27"/>
      <c r="D62" s="27"/>
      <c r="E62" s="27"/>
      <c r="F62" s="27"/>
      <c r="G62" s="30"/>
    </row>
    <row r="63" spans="1:7" s="28" customFormat="1" ht="27.6" x14ac:dyDescent="0.3">
      <c r="A63" s="32" t="s">
        <v>90</v>
      </c>
      <c r="B63" s="33" t="s">
        <v>85</v>
      </c>
      <c r="C63" s="27"/>
      <c r="D63" s="27"/>
      <c r="E63" s="27"/>
      <c r="F63" s="27"/>
      <c r="G63" s="30"/>
    </row>
    <row r="64" spans="1:7" s="28" customFormat="1" ht="41.4" x14ac:dyDescent="0.3">
      <c r="A64" s="32" t="s">
        <v>137</v>
      </c>
      <c r="B64" s="33" t="s">
        <v>136</v>
      </c>
      <c r="C64" s="27"/>
      <c r="D64" s="27"/>
      <c r="E64" s="27"/>
      <c r="F64" s="27"/>
      <c r="G64" s="30"/>
    </row>
    <row r="65" spans="1:7" s="28" customFormat="1" x14ac:dyDescent="0.3">
      <c r="A65" s="32" t="s">
        <v>87</v>
      </c>
      <c r="B65" s="33" t="s">
        <v>82</v>
      </c>
      <c r="C65" s="27"/>
      <c r="D65" s="27"/>
      <c r="E65" s="27"/>
      <c r="F65" s="27"/>
      <c r="G65" s="30"/>
    </row>
    <row r="66" spans="1:7" s="28" customFormat="1" x14ac:dyDescent="0.3">
      <c r="A66" s="32" t="s">
        <v>103</v>
      </c>
      <c r="B66" s="33" t="s">
        <v>100</v>
      </c>
      <c r="C66" s="27"/>
      <c r="D66" s="27"/>
      <c r="E66" s="27"/>
      <c r="F66" s="27"/>
      <c r="G66" s="30"/>
    </row>
    <row r="67" spans="1:7" s="28" customFormat="1" ht="27.6" x14ac:dyDescent="0.3">
      <c r="A67" s="32" t="s">
        <v>104</v>
      </c>
      <c r="B67" s="33" t="s">
        <v>101</v>
      </c>
      <c r="C67" s="27"/>
      <c r="D67" s="27"/>
      <c r="E67" s="27"/>
      <c r="F67" s="27"/>
      <c r="G67" s="30"/>
    </row>
    <row r="68" spans="1:7" s="28" customFormat="1" ht="27.6" x14ac:dyDescent="0.3">
      <c r="A68" s="32" t="s">
        <v>105</v>
      </c>
      <c r="B68" s="33" t="s">
        <v>102</v>
      </c>
      <c r="C68" s="27"/>
      <c r="D68" s="27"/>
      <c r="E68" s="27"/>
      <c r="F68" s="27"/>
      <c r="G68" s="30"/>
    </row>
    <row r="69" spans="1:7" s="28" customFormat="1" ht="41.4" x14ac:dyDescent="0.3">
      <c r="A69" s="32" t="s">
        <v>106</v>
      </c>
      <c r="B69" s="33" t="s">
        <v>92</v>
      </c>
      <c r="C69" s="27"/>
      <c r="D69" s="27"/>
      <c r="E69" s="27"/>
      <c r="F69" s="27"/>
      <c r="G69" s="30"/>
    </row>
    <row r="70" spans="1:7" s="28" customFormat="1" ht="27.6" x14ac:dyDescent="0.3">
      <c r="A70" s="123" t="s">
        <v>94</v>
      </c>
      <c r="B70" s="121" t="s">
        <v>93</v>
      </c>
      <c r="C70" s="27"/>
      <c r="D70" s="27"/>
      <c r="E70" s="27"/>
      <c r="F70" s="27"/>
      <c r="G70" s="30"/>
    </row>
    <row r="71" spans="1:7" s="28" customFormat="1" x14ac:dyDescent="0.3">
      <c r="A71" s="122" t="s">
        <v>95</v>
      </c>
      <c r="B71" s="121" t="s">
        <v>83</v>
      </c>
      <c r="C71" s="27"/>
      <c r="D71" s="27"/>
      <c r="E71" s="27"/>
      <c r="F71" s="27"/>
      <c r="G71" s="30"/>
    </row>
    <row r="72" spans="1:7" s="28" customFormat="1" x14ac:dyDescent="0.3">
      <c r="A72" s="24" t="s">
        <v>96</v>
      </c>
      <c r="B72" s="25" t="s">
        <v>86</v>
      </c>
      <c r="C72" s="27"/>
      <c r="D72" s="27"/>
      <c r="E72" s="27"/>
      <c r="F72" s="27"/>
      <c r="G72" s="30"/>
    </row>
    <row r="73" spans="1:7" s="28" customFormat="1" ht="27.6" x14ac:dyDescent="0.3">
      <c r="A73" s="24" t="s">
        <v>97</v>
      </c>
      <c r="B73" s="25" t="s">
        <v>84</v>
      </c>
      <c r="C73" s="27"/>
      <c r="D73" s="27"/>
      <c r="E73" s="27"/>
      <c r="F73" s="27"/>
      <c r="G73" s="30"/>
    </row>
    <row r="74" spans="1:7" s="28" customFormat="1" ht="41.4" x14ac:dyDescent="0.3">
      <c r="A74" s="24" t="s">
        <v>98</v>
      </c>
      <c r="B74" s="25" t="s">
        <v>92</v>
      </c>
      <c r="C74" s="27"/>
      <c r="D74" s="27"/>
      <c r="E74" s="27"/>
      <c r="F74" s="27"/>
      <c r="G74" s="30"/>
    </row>
    <row r="75" spans="1:7" x14ac:dyDescent="0.25">
      <c r="A75" s="16" t="s">
        <v>37</v>
      </c>
      <c r="B75" s="22" t="s">
        <v>5</v>
      </c>
      <c r="C75" s="13"/>
      <c r="D75" s="13"/>
      <c r="E75" s="13">
        <v>0</v>
      </c>
      <c r="F75" s="13">
        <v>0</v>
      </c>
      <c r="G75" s="35">
        <v>0</v>
      </c>
    </row>
    <row r="76" spans="1:7" ht="124.2" x14ac:dyDescent="0.25">
      <c r="A76" s="17" t="s">
        <v>39</v>
      </c>
      <c r="B76" s="19" t="s">
        <v>38</v>
      </c>
      <c r="C76" s="6"/>
      <c r="D76" s="6"/>
      <c r="E76" s="6"/>
      <c r="F76" s="6"/>
      <c r="G76" s="36"/>
    </row>
    <row r="77" spans="1:7" ht="55.2" x14ac:dyDescent="0.25">
      <c r="A77" s="17" t="s">
        <v>40</v>
      </c>
      <c r="B77" s="19" t="s">
        <v>41</v>
      </c>
      <c r="C77" s="6"/>
      <c r="D77" s="6"/>
      <c r="E77" s="6"/>
      <c r="F77" s="6"/>
      <c r="G77" s="36"/>
    </row>
    <row r="78" spans="1:7" ht="55.2" x14ac:dyDescent="0.25">
      <c r="A78" s="17" t="s">
        <v>43</v>
      </c>
      <c r="B78" s="19" t="s">
        <v>42</v>
      </c>
      <c r="C78" s="6"/>
      <c r="D78" s="6"/>
      <c r="E78" s="6"/>
      <c r="F78" s="6"/>
      <c r="G78" s="36"/>
    </row>
    <row r="79" spans="1:7" x14ac:dyDescent="0.25">
      <c r="A79" s="23" t="s">
        <v>73</v>
      </c>
      <c r="B79" s="21" t="s">
        <v>25</v>
      </c>
      <c r="C79" s="7"/>
      <c r="D79" s="7"/>
      <c r="E79" s="7"/>
      <c r="F79" s="7"/>
      <c r="G79" s="37"/>
    </row>
    <row r="80" spans="1:7" s="40" customFormat="1" ht="76.5" customHeight="1" x14ac:dyDescent="0.3">
      <c r="A80" s="16" t="s">
        <v>45</v>
      </c>
      <c r="B80" s="22" t="s">
        <v>44</v>
      </c>
      <c r="C80" s="44"/>
      <c r="D80" s="44"/>
      <c r="E80" s="44">
        <v>0</v>
      </c>
      <c r="F80" s="44">
        <v>0</v>
      </c>
      <c r="G80" s="45">
        <v>0</v>
      </c>
    </row>
    <row r="81" spans="1:8" ht="55.2" x14ac:dyDescent="0.25">
      <c r="A81" s="17" t="s">
        <v>46</v>
      </c>
      <c r="B81" s="19" t="s">
        <v>47</v>
      </c>
      <c r="C81" s="6"/>
      <c r="D81" s="6"/>
      <c r="E81" s="6"/>
      <c r="F81" s="6"/>
      <c r="G81" s="36"/>
    </row>
    <row r="82" spans="1:8" ht="27.6" x14ac:dyDescent="0.25">
      <c r="A82" s="17" t="s">
        <v>48</v>
      </c>
      <c r="B82" s="19" t="s">
        <v>49</v>
      </c>
      <c r="C82" s="6"/>
      <c r="D82" s="6"/>
      <c r="E82" s="6"/>
      <c r="F82" s="6"/>
      <c r="G82" s="36"/>
    </row>
    <row r="83" spans="1:8" ht="124.2" x14ac:dyDescent="0.25">
      <c r="A83" s="17" t="s">
        <v>51</v>
      </c>
      <c r="B83" s="19" t="s">
        <v>50</v>
      </c>
      <c r="C83" s="6"/>
      <c r="D83" s="6"/>
      <c r="E83" s="6"/>
      <c r="F83" s="6"/>
      <c r="G83" s="36"/>
    </row>
    <row r="84" spans="1:8" ht="27.6" x14ac:dyDescent="0.25">
      <c r="A84" s="17" t="s">
        <v>52</v>
      </c>
      <c r="B84" s="19" t="s">
        <v>53</v>
      </c>
      <c r="C84" s="6"/>
      <c r="D84" s="6"/>
      <c r="E84" s="6"/>
      <c r="F84" s="6"/>
      <c r="G84" s="36"/>
    </row>
    <row r="85" spans="1:8" x14ac:dyDescent="0.25">
      <c r="A85" s="23" t="s">
        <v>73</v>
      </c>
      <c r="B85" s="21" t="s">
        <v>25</v>
      </c>
      <c r="C85" s="7"/>
      <c r="D85" s="7"/>
      <c r="E85" s="7"/>
      <c r="F85" s="7"/>
      <c r="G85" s="37"/>
    </row>
    <row r="86" spans="1:8" s="109" customFormat="1" x14ac:dyDescent="0.25">
      <c r="A86" s="118" t="s">
        <v>108</v>
      </c>
      <c r="B86" s="19" t="s">
        <v>107</v>
      </c>
      <c r="C86" s="26"/>
      <c r="D86" s="26"/>
      <c r="E86" s="26"/>
      <c r="F86" s="26"/>
      <c r="G86" s="29"/>
    </row>
    <row r="87" spans="1:8" s="109" customFormat="1" x14ac:dyDescent="0.25">
      <c r="A87" s="118" t="s">
        <v>110</v>
      </c>
      <c r="B87" s="19" t="s">
        <v>109</v>
      </c>
      <c r="C87" s="26"/>
      <c r="D87" s="26"/>
      <c r="E87" s="26"/>
      <c r="F87" s="26"/>
      <c r="G87" s="29"/>
    </row>
    <row r="88" spans="1:8" s="109" customFormat="1" ht="27.6" x14ac:dyDescent="0.25">
      <c r="A88" s="118" t="s">
        <v>112</v>
      </c>
      <c r="B88" s="19" t="s">
        <v>111</v>
      </c>
      <c r="C88" s="26"/>
      <c r="D88" s="26"/>
      <c r="E88" s="26"/>
      <c r="F88" s="26"/>
      <c r="G88" s="29"/>
    </row>
    <row r="89" spans="1:8" s="109" customFormat="1" x14ac:dyDescent="0.25">
      <c r="A89" s="118" t="s">
        <v>114</v>
      </c>
      <c r="B89" s="19" t="s">
        <v>113</v>
      </c>
      <c r="C89" s="26"/>
      <c r="D89" s="26"/>
      <c r="E89" s="26"/>
      <c r="F89" s="26"/>
      <c r="G89" s="29"/>
    </row>
    <row r="90" spans="1:8" s="109" customFormat="1" x14ac:dyDescent="0.25">
      <c r="A90" s="118" t="s">
        <v>108</v>
      </c>
      <c r="B90" s="19" t="s">
        <v>115</v>
      </c>
      <c r="C90" s="26"/>
      <c r="D90" s="26"/>
      <c r="E90" s="26"/>
      <c r="F90" s="26"/>
      <c r="G90" s="29"/>
      <c r="H90" s="31"/>
    </row>
    <row r="91" spans="1:8" s="109" customFormat="1" x14ac:dyDescent="0.25">
      <c r="A91" s="118" t="s">
        <v>110</v>
      </c>
      <c r="B91" s="19" t="s">
        <v>109</v>
      </c>
      <c r="C91" s="26"/>
      <c r="D91" s="26"/>
      <c r="E91" s="26"/>
      <c r="F91" s="26"/>
      <c r="G91" s="29"/>
      <c r="H91" s="31"/>
    </row>
    <row r="92" spans="1:8" s="109" customFormat="1" ht="27.6" x14ac:dyDescent="0.25">
      <c r="A92" s="118" t="s">
        <v>117</v>
      </c>
      <c r="B92" s="19" t="s">
        <v>116</v>
      </c>
      <c r="C92" s="26"/>
      <c r="D92" s="26"/>
      <c r="E92" s="26"/>
      <c r="F92" s="26"/>
      <c r="G92" s="29"/>
      <c r="H92" s="31"/>
    </row>
    <row r="93" spans="1:8" s="109" customFormat="1" x14ac:dyDescent="0.25">
      <c r="A93" s="118" t="s">
        <v>118</v>
      </c>
      <c r="B93" s="19" t="s">
        <v>113</v>
      </c>
      <c r="C93" s="26"/>
      <c r="D93" s="26"/>
      <c r="E93" s="26"/>
      <c r="F93" s="26"/>
      <c r="G93" s="29"/>
      <c r="H93" s="31"/>
    </row>
    <row r="94" spans="1:8" s="109" customFormat="1" x14ac:dyDescent="0.25">
      <c r="A94" s="17" t="s">
        <v>127</v>
      </c>
      <c r="B94" s="19" t="s">
        <v>126</v>
      </c>
      <c r="C94" s="26"/>
      <c r="D94" s="120"/>
      <c r="E94" s="26"/>
      <c r="F94" s="26"/>
      <c r="G94" s="29"/>
    </row>
    <row r="95" spans="1:8" s="109" customFormat="1" x14ac:dyDescent="0.25">
      <c r="A95" s="17" t="s">
        <v>128</v>
      </c>
      <c r="B95" s="19" t="s">
        <v>129</v>
      </c>
      <c r="C95" s="26"/>
      <c r="D95" s="120"/>
      <c r="E95" s="26"/>
      <c r="F95" s="26"/>
      <c r="G95" s="29"/>
    </row>
    <row r="96" spans="1:8" s="109" customFormat="1" ht="27.6" x14ac:dyDescent="0.25">
      <c r="A96" s="17" t="s">
        <v>131</v>
      </c>
      <c r="B96" s="19" t="s">
        <v>116</v>
      </c>
      <c r="C96" s="26"/>
      <c r="D96" s="120"/>
      <c r="E96" s="26"/>
      <c r="F96" s="26"/>
      <c r="G96" s="29"/>
    </row>
    <row r="97" spans="1:8" s="109" customFormat="1" x14ac:dyDescent="0.25">
      <c r="A97" s="17" t="s">
        <v>132</v>
      </c>
      <c r="B97" s="19" t="s">
        <v>130</v>
      </c>
      <c r="C97" s="26"/>
      <c r="D97" s="120"/>
      <c r="E97" s="26"/>
      <c r="F97" s="26"/>
      <c r="G97" s="29"/>
    </row>
    <row r="98" spans="1:8" ht="59.25" customHeight="1" x14ac:dyDescent="0.25">
      <c r="A98" s="16" t="s">
        <v>55</v>
      </c>
      <c r="B98" s="22" t="s">
        <v>54</v>
      </c>
      <c r="C98" s="13"/>
      <c r="D98" s="13"/>
      <c r="E98" s="13">
        <v>0</v>
      </c>
      <c r="F98" s="13">
        <v>0</v>
      </c>
      <c r="G98" s="35">
        <v>0</v>
      </c>
      <c r="H98" s="31"/>
    </row>
    <row r="99" spans="1:8" x14ac:dyDescent="0.25">
      <c r="A99" s="17" t="s">
        <v>56</v>
      </c>
      <c r="B99" s="19" t="s">
        <v>57</v>
      </c>
      <c r="C99" s="6"/>
      <c r="D99" s="6"/>
      <c r="E99" s="6"/>
      <c r="F99" s="6"/>
      <c r="G99" s="36"/>
      <c r="H99" s="31"/>
    </row>
    <row r="100" spans="1:8" ht="27.6" x14ac:dyDescent="0.25">
      <c r="A100" s="17" t="s">
        <v>58</v>
      </c>
      <c r="B100" s="19" t="s">
        <v>49</v>
      </c>
      <c r="C100" s="6"/>
      <c r="D100" s="6"/>
      <c r="E100" s="6"/>
      <c r="F100" s="6"/>
      <c r="G100" s="36"/>
      <c r="H100" s="31"/>
    </row>
    <row r="101" spans="1:8" ht="110.4" x14ac:dyDescent="0.25">
      <c r="A101" s="17" t="s">
        <v>59</v>
      </c>
      <c r="B101" s="19" t="s">
        <v>60</v>
      </c>
      <c r="C101" s="6"/>
      <c r="D101" s="6"/>
      <c r="E101" s="6"/>
      <c r="F101" s="6"/>
      <c r="G101" s="36"/>
      <c r="H101" s="31"/>
    </row>
    <row r="102" spans="1:8" x14ac:dyDescent="0.25">
      <c r="A102" s="23" t="s">
        <v>73</v>
      </c>
      <c r="B102" s="21" t="s">
        <v>25</v>
      </c>
      <c r="C102" s="7"/>
      <c r="D102" s="7"/>
      <c r="E102" s="7"/>
      <c r="F102" s="7"/>
      <c r="G102" s="37"/>
      <c r="H102" s="31"/>
    </row>
    <row r="103" spans="1:8" ht="27.6" x14ac:dyDescent="0.25">
      <c r="A103" s="16" t="s">
        <v>61</v>
      </c>
      <c r="B103" s="22" t="s">
        <v>62</v>
      </c>
      <c r="C103" s="13"/>
      <c r="D103" s="13"/>
      <c r="E103" s="13">
        <v>0</v>
      </c>
      <c r="F103" s="13">
        <v>0</v>
      </c>
      <c r="G103" s="35">
        <v>0</v>
      </c>
      <c r="H103" s="31"/>
    </row>
    <row r="104" spans="1:8" x14ac:dyDescent="0.25">
      <c r="A104" s="17" t="s">
        <v>63</v>
      </c>
      <c r="B104" s="19" t="s">
        <v>64</v>
      </c>
      <c r="C104" s="6"/>
      <c r="D104" s="6"/>
      <c r="E104" s="6"/>
      <c r="F104" s="6"/>
      <c r="G104" s="36"/>
      <c r="H104" s="31"/>
    </row>
    <row r="105" spans="1:8" ht="96.6" x14ac:dyDescent="0.25">
      <c r="A105" s="17" t="s">
        <v>65</v>
      </c>
      <c r="B105" s="19" t="s">
        <v>66</v>
      </c>
      <c r="C105" s="6"/>
      <c r="D105" s="6"/>
      <c r="E105" s="6"/>
      <c r="F105" s="6"/>
      <c r="G105" s="36"/>
      <c r="H105" s="31"/>
    </row>
    <row r="106" spans="1:8" x14ac:dyDescent="0.25">
      <c r="A106" s="23" t="s">
        <v>73</v>
      </c>
      <c r="B106" s="21" t="s">
        <v>25</v>
      </c>
      <c r="C106" s="7"/>
      <c r="D106" s="7"/>
      <c r="E106" s="7"/>
      <c r="F106" s="7"/>
      <c r="G106" s="37"/>
      <c r="H106" s="31"/>
    </row>
    <row r="107" spans="1:8" s="40" customFormat="1" ht="47.25" customHeight="1" x14ac:dyDescent="0.3">
      <c r="A107" s="16" t="s">
        <v>67</v>
      </c>
      <c r="B107" s="22" t="s">
        <v>8</v>
      </c>
      <c r="C107" s="44"/>
      <c r="D107" s="44"/>
      <c r="E107" s="44">
        <f>E113</f>
        <v>75</v>
      </c>
      <c r="F107" s="44">
        <f t="shared" ref="F107:G107" si="11">F113</f>
        <v>1024.5</v>
      </c>
      <c r="G107" s="143">
        <f t="shared" si="11"/>
        <v>2209.1019600000018</v>
      </c>
    </row>
    <row r="108" spans="1:8" ht="27.6" x14ac:dyDescent="0.25">
      <c r="A108" s="17" t="s">
        <v>68</v>
      </c>
      <c r="B108" s="19" t="s">
        <v>69</v>
      </c>
      <c r="C108" s="6"/>
      <c r="D108" s="6"/>
      <c r="E108" s="6"/>
      <c r="F108" s="6"/>
      <c r="G108" s="36"/>
    </row>
    <row r="109" spans="1:8" ht="41.4" x14ac:dyDescent="0.25">
      <c r="A109" s="17" t="s">
        <v>70</v>
      </c>
      <c r="B109" s="19" t="s">
        <v>71</v>
      </c>
      <c r="C109" s="6"/>
      <c r="D109" s="6"/>
      <c r="E109" s="6"/>
      <c r="F109" s="6"/>
      <c r="G109" s="36"/>
    </row>
    <row r="110" spans="1:8" x14ac:dyDescent="0.25">
      <c r="A110" s="23" t="s">
        <v>73</v>
      </c>
      <c r="B110" s="21" t="s">
        <v>25</v>
      </c>
      <c r="C110" s="7"/>
      <c r="D110" s="7"/>
      <c r="E110" s="7"/>
      <c r="F110" s="7"/>
      <c r="G110" s="37"/>
    </row>
    <row r="111" spans="1:8" s="109" customFormat="1" x14ac:dyDescent="0.25">
      <c r="A111" s="119" t="s">
        <v>119</v>
      </c>
      <c r="B111" s="25" t="s">
        <v>121</v>
      </c>
      <c r="C111" s="26"/>
      <c r="D111" s="26"/>
      <c r="E111" s="26">
        <v>0</v>
      </c>
      <c r="F111" s="26">
        <v>0</v>
      </c>
      <c r="G111" s="29">
        <v>0</v>
      </c>
    </row>
    <row r="112" spans="1:8" s="109" customFormat="1" x14ac:dyDescent="0.25">
      <c r="A112" s="119" t="s">
        <v>120</v>
      </c>
      <c r="B112" s="25" t="s">
        <v>122</v>
      </c>
      <c r="C112" s="26"/>
      <c r="D112" s="26"/>
      <c r="E112" s="26"/>
      <c r="F112" s="26"/>
      <c r="G112" s="29"/>
    </row>
    <row r="113" spans="1:8" s="109" customFormat="1" x14ac:dyDescent="0.25">
      <c r="A113" s="118" t="s">
        <v>124</v>
      </c>
      <c r="B113" s="19" t="s">
        <v>123</v>
      </c>
      <c r="C113" s="26"/>
      <c r="D113" s="26"/>
      <c r="E113" s="26">
        <f>E114</f>
        <v>75</v>
      </c>
      <c r="F113" s="26">
        <f t="shared" ref="F113:G113" si="12">F114</f>
        <v>1024.5</v>
      </c>
      <c r="G113" s="142">
        <f t="shared" si="12"/>
        <v>2209.1019600000018</v>
      </c>
      <c r="H113" s="31"/>
    </row>
    <row r="114" spans="1:8" s="109" customFormat="1" x14ac:dyDescent="0.25">
      <c r="A114" s="118" t="s">
        <v>125</v>
      </c>
      <c r="B114" s="19" t="s">
        <v>122</v>
      </c>
      <c r="C114" s="26"/>
      <c r="D114" s="26"/>
      <c r="E114" s="26">
        <f>SUM(E115:E189)</f>
        <v>75</v>
      </c>
      <c r="F114" s="26">
        <f>SUM(F115:F189)</f>
        <v>1024.5</v>
      </c>
      <c r="G114" s="142">
        <f>SUM(G115:G189)</f>
        <v>2209.1019600000018</v>
      </c>
      <c r="H114" s="31"/>
    </row>
    <row r="115" spans="1:8" s="109" customFormat="1" x14ac:dyDescent="0.25">
      <c r="A115" s="116">
        <v>15</v>
      </c>
      <c r="B115" s="21" t="s">
        <v>279</v>
      </c>
      <c r="C115" s="115">
        <v>2021</v>
      </c>
      <c r="D115" s="115">
        <v>0.4</v>
      </c>
      <c r="E115" s="115">
        <v>1</v>
      </c>
      <c r="F115" s="115">
        <v>15</v>
      </c>
      <c r="G115" s="114">
        <v>29.952000000000002</v>
      </c>
      <c r="H115" s="31"/>
    </row>
    <row r="116" spans="1:8" s="109" customFormat="1" x14ac:dyDescent="0.25">
      <c r="A116" s="116">
        <v>1</v>
      </c>
      <c r="B116" s="21" t="s">
        <v>278</v>
      </c>
      <c r="C116" s="115">
        <v>2021</v>
      </c>
      <c r="D116" s="115">
        <v>0.4</v>
      </c>
      <c r="E116" s="115">
        <v>1</v>
      </c>
      <c r="F116" s="115">
        <v>15</v>
      </c>
      <c r="G116" s="114">
        <v>30.018000000000001</v>
      </c>
      <c r="H116" s="31"/>
    </row>
    <row r="117" spans="1:8" s="109" customFormat="1" x14ac:dyDescent="0.25">
      <c r="A117" s="116">
        <v>31</v>
      </c>
      <c r="B117" s="21" t="s">
        <v>277</v>
      </c>
      <c r="C117" s="115">
        <v>2021</v>
      </c>
      <c r="D117" s="115">
        <v>0.4</v>
      </c>
      <c r="E117" s="115">
        <v>1</v>
      </c>
      <c r="F117" s="115">
        <v>15</v>
      </c>
      <c r="G117" s="114">
        <v>29.911999999999999</v>
      </c>
      <c r="H117" s="31"/>
    </row>
    <row r="118" spans="1:8" s="109" customFormat="1" x14ac:dyDescent="0.25">
      <c r="A118" s="116">
        <v>27</v>
      </c>
      <c r="B118" s="21" t="s">
        <v>276</v>
      </c>
      <c r="C118" s="115">
        <v>2021</v>
      </c>
      <c r="D118" s="115">
        <v>0.4</v>
      </c>
      <c r="E118" s="115">
        <v>1</v>
      </c>
      <c r="F118" s="115">
        <v>15</v>
      </c>
      <c r="G118" s="114">
        <v>29.952000000000002</v>
      </c>
      <c r="H118" s="31"/>
    </row>
    <row r="119" spans="1:8" s="109" customFormat="1" x14ac:dyDescent="0.25">
      <c r="A119" s="116">
        <v>6</v>
      </c>
      <c r="B119" s="21" t="s">
        <v>275</v>
      </c>
      <c r="C119" s="115">
        <v>2021</v>
      </c>
      <c r="D119" s="115">
        <v>0.4</v>
      </c>
      <c r="E119" s="115">
        <v>1</v>
      </c>
      <c r="F119" s="115">
        <v>15</v>
      </c>
      <c r="G119" s="114">
        <v>30.032</v>
      </c>
      <c r="H119" s="31"/>
    </row>
    <row r="120" spans="1:8" s="109" customFormat="1" x14ac:dyDescent="0.25">
      <c r="A120" s="116">
        <v>8</v>
      </c>
      <c r="B120" s="21" t="s">
        <v>274</v>
      </c>
      <c r="C120" s="115">
        <v>2021</v>
      </c>
      <c r="D120" s="115">
        <v>0.4</v>
      </c>
      <c r="E120" s="115">
        <v>1</v>
      </c>
      <c r="F120" s="115">
        <v>10</v>
      </c>
      <c r="G120" s="114">
        <v>29.61936</v>
      </c>
      <c r="H120" s="31"/>
    </row>
    <row r="121" spans="1:8" s="117" customFormat="1" x14ac:dyDescent="0.25">
      <c r="A121" s="116">
        <v>13</v>
      </c>
      <c r="B121" s="21" t="s">
        <v>273</v>
      </c>
      <c r="C121" s="115">
        <v>2021</v>
      </c>
      <c r="D121" s="115">
        <v>0.4</v>
      </c>
      <c r="E121" s="115">
        <v>1</v>
      </c>
      <c r="F121" s="115">
        <v>15</v>
      </c>
      <c r="G121" s="114">
        <v>27.86</v>
      </c>
    </row>
    <row r="122" spans="1:8" s="109" customFormat="1" x14ac:dyDescent="0.25">
      <c r="A122" s="116">
        <v>2</v>
      </c>
      <c r="B122" s="21" t="s">
        <v>272</v>
      </c>
      <c r="C122" s="115">
        <v>2021</v>
      </c>
      <c r="D122" s="115">
        <v>0.4</v>
      </c>
      <c r="E122" s="115">
        <v>1</v>
      </c>
      <c r="F122" s="115">
        <v>15</v>
      </c>
      <c r="G122" s="114">
        <v>30.015000000000001</v>
      </c>
      <c r="H122" s="31"/>
    </row>
    <row r="123" spans="1:8" s="109" customFormat="1" x14ac:dyDescent="0.25">
      <c r="A123" s="116">
        <v>12</v>
      </c>
      <c r="B123" s="21" t="s">
        <v>271</v>
      </c>
      <c r="C123" s="115">
        <v>2021</v>
      </c>
      <c r="D123" s="115">
        <v>0.4</v>
      </c>
      <c r="E123" s="115">
        <v>1</v>
      </c>
      <c r="F123" s="115">
        <v>15</v>
      </c>
      <c r="G123" s="114">
        <v>30.0322</v>
      </c>
      <c r="H123" s="31"/>
    </row>
    <row r="124" spans="1:8" s="109" customFormat="1" x14ac:dyDescent="0.25">
      <c r="A124" s="116">
        <v>9</v>
      </c>
      <c r="B124" s="21" t="s">
        <v>270</v>
      </c>
      <c r="C124" s="115">
        <v>2021</v>
      </c>
      <c r="D124" s="115">
        <v>0.4</v>
      </c>
      <c r="E124" s="115">
        <v>1</v>
      </c>
      <c r="F124" s="115">
        <v>15</v>
      </c>
      <c r="G124" s="114">
        <v>17.58034</v>
      </c>
      <c r="H124" s="31"/>
    </row>
    <row r="125" spans="1:8" s="109" customFormat="1" x14ac:dyDescent="0.25">
      <c r="A125" s="116">
        <v>11</v>
      </c>
      <c r="B125" s="21" t="s">
        <v>269</v>
      </c>
      <c r="C125" s="115">
        <v>2021</v>
      </c>
      <c r="D125" s="115">
        <v>0.4</v>
      </c>
      <c r="E125" s="115">
        <v>1</v>
      </c>
      <c r="F125" s="115">
        <v>15</v>
      </c>
      <c r="G125" s="114">
        <v>29.574999999999999</v>
      </c>
      <c r="H125" s="31"/>
    </row>
    <row r="126" spans="1:8" s="109" customFormat="1" x14ac:dyDescent="0.25">
      <c r="A126" s="116">
        <v>14</v>
      </c>
      <c r="B126" s="21" t="s">
        <v>268</v>
      </c>
      <c r="C126" s="115">
        <v>2021</v>
      </c>
      <c r="D126" s="115">
        <v>0.4</v>
      </c>
      <c r="E126" s="115">
        <v>1</v>
      </c>
      <c r="F126" s="115">
        <v>15</v>
      </c>
      <c r="G126" s="114">
        <v>30.035</v>
      </c>
      <c r="H126" s="31"/>
    </row>
    <row r="127" spans="1:8" s="109" customFormat="1" ht="27.6" x14ac:dyDescent="0.25">
      <c r="A127" s="116">
        <v>32</v>
      </c>
      <c r="B127" s="21" t="s">
        <v>267</v>
      </c>
      <c r="C127" s="115">
        <v>2021</v>
      </c>
      <c r="D127" s="115">
        <v>0.4</v>
      </c>
      <c r="E127" s="115">
        <v>1</v>
      </c>
      <c r="F127" s="115">
        <v>12</v>
      </c>
      <c r="G127" s="114">
        <v>29.952000000000002</v>
      </c>
      <c r="H127" s="31"/>
    </row>
    <row r="128" spans="1:8" s="109" customFormat="1" x14ac:dyDescent="0.25">
      <c r="A128" s="116">
        <v>28</v>
      </c>
      <c r="B128" s="21" t="s">
        <v>266</v>
      </c>
      <c r="C128" s="115">
        <v>2021</v>
      </c>
      <c r="D128" s="115">
        <v>0.4</v>
      </c>
      <c r="E128" s="115">
        <v>1</v>
      </c>
      <c r="F128" s="115">
        <v>10</v>
      </c>
      <c r="G128" s="114">
        <v>29.952000000000002</v>
      </c>
      <c r="H128" s="31"/>
    </row>
    <row r="129" spans="1:8" s="109" customFormat="1" x14ac:dyDescent="0.25">
      <c r="A129" s="116">
        <v>41</v>
      </c>
      <c r="B129" s="21" t="s">
        <v>265</v>
      </c>
      <c r="C129" s="115">
        <v>2021</v>
      </c>
      <c r="D129" s="115">
        <v>0.4</v>
      </c>
      <c r="E129" s="115">
        <v>1</v>
      </c>
      <c r="F129" s="115">
        <v>15</v>
      </c>
      <c r="G129" s="114">
        <v>27.193000000000001</v>
      </c>
      <c r="H129" s="31"/>
    </row>
    <row r="130" spans="1:8" s="109" customFormat="1" x14ac:dyDescent="0.25">
      <c r="A130" s="116">
        <v>21</v>
      </c>
      <c r="B130" s="21" t="s">
        <v>264</v>
      </c>
      <c r="C130" s="115">
        <v>2021</v>
      </c>
      <c r="D130" s="115">
        <v>0.4</v>
      </c>
      <c r="E130" s="115">
        <v>1</v>
      </c>
      <c r="F130" s="115">
        <v>15</v>
      </c>
      <c r="G130" s="114">
        <v>29.952000000000002</v>
      </c>
      <c r="H130" s="31"/>
    </row>
    <row r="131" spans="1:8" s="109" customFormat="1" x14ac:dyDescent="0.25">
      <c r="A131" s="116">
        <v>20</v>
      </c>
      <c r="B131" s="21" t="s">
        <v>263</v>
      </c>
      <c r="C131" s="115">
        <v>2021</v>
      </c>
      <c r="D131" s="115">
        <v>0.4</v>
      </c>
      <c r="E131" s="115">
        <v>1</v>
      </c>
      <c r="F131" s="115">
        <v>15</v>
      </c>
      <c r="G131" s="114">
        <v>29.952000000000002</v>
      </c>
      <c r="H131" s="31"/>
    </row>
    <row r="132" spans="1:8" s="109" customFormat="1" x14ac:dyDescent="0.25">
      <c r="A132" s="116">
        <v>10</v>
      </c>
      <c r="B132" s="21" t="s">
        <v>262</v>
      </c>
      <c r="C132" s="115">
        <v>2021</v>
      </c>
      <c r="D132" s="115">
        <v>0.4</v>
      </c>
      <c r="E132" s="115">
        <v>1</v>
      </c>
      <c r="F132" s="115">
        <v>12</v>
      </c>
      <c r="G132" s="114">
        <v>30.024999999999999</v>
      </c>
      <c r="H132" s="31"/>
    </row>
    <row r="133" spans="1:8" s="109" customFormat="1" x14ac:dyDescent="0.25">
      <c r="A133" s="116">
        <v>5</v>
      </c>
      <c r="B133" s="21" t="s">
        <v>261</v>
      </c>
      <c r="C133" s="115">
        <v>2021</v>
      </c>
      <c r="D133" s="115">
        <v>0.4</v>
      </c>
      <c r="E133" s="115">
        <v>1</v>
      </c>
      <c r="F133" s="115">
        <v>10</v>
      </c>
      <c r="G133" s="114">
        <v>30.027999999999999</v>
      </c>
      <c r="H133" s="31"/>
    </row>
    <row r="134" spans="1:8" s="109" customFormat="1" x14ac:dyDescent="0.25">
      <c r="A134" s="116">
        <v>7</v>
      </c>
      <c r="B134" s="21" t="s">
        <v>260</v>
      </c>
      <c r="C134" s="115">
        <v>2021</v>
      </c>
      <c r="D134" s="115">
        <v>0.4</v>
      </c>
      <c r="E134" s="115">
        <v>1</v>
      </c>
      <c r="F134" s="115">
        <v>10</v>
      </c>
      <c r="G134" s="114">
        <v>29.95336</v>
      </c>
      <c r="H134" s="31"/>
    </row>
    <row r="135" spans="1:8" s="109" customFormat="1" ht="69" x14ac:dyDescent="0.25">
      <c r="A135" s="116">
        <v>4</v>
      </c>
      <c r="B135" s="21" t="s">
        <v>259</v>
      </c>
      <c r="C135" s="115">
        <v>2021</v>
      </c>
      <c r="D135" s="115">
        <v>0.4</v>
      </c>
      <c r="E135" s="115">
        <v>1</v>
      </c>
      <c r="F135" s="115">
        <v>15</v>
      </c>
      <c r="G135" s="114">
        <v>30.0337</v>
      </c>
      <c r="H135" s="31"/>
    </row>
    <row r="136" spans="1:8" s="109" customFormat="1" x14ac:dyDescent="0.25">
      <c r="A136" s="116">
        <v>16</v>
      </c>
      <c r="B136" s="21" t="s">
        <v>258</v>
      </c>
      <c r="C136" s="115">
        <v>2021</v>
      </c>
      <c r="D136" s="115">
        <v>0.4</v>
      </c>
      <c r="E136" s="115">
        <v>1</v>
      </c>
      <c r="F136" s="115">
        <v>15</v>
      </c>
      <c r="G136" s="114">
        <v>29.655000000000001</v>
      </c>
      <c r="H136" s="31"/>
    </row>
    <row r="137" spans="1:8" s="109" customFormat="1" x14ac:dyDescent="0.25">
      <c r="A137" s="116">
        <v>17</v>
      </c>
      <c r="B137" s="21" t="s">
        <v>257</v>
      </c>
      <c r="C137" s="115">
        <v>2021</v>
      </c>
      <c r="D137" s="115">
        <v>0.4</v>
      </c>
      <c r="E137" s="115">
        <v>1</v>
      </c>
      <c r="F137" s="115">
        <v>15</v>
      </c>
      <c r="G137" s="114">
        <v>29.911999999999999</v>
      </c>
      <c r="H137" s="31"/>
    </row>
    <row r="138" spans="1:8" s="109" customFormat="1" x14ac:dyDescent="0.25">
      <c r="A138" s="116">
        <v>18</v>
      </c>
      <c r="B138" s="21" t="s">
        <v>256</v>
      </c>
      <c r="C138" s="115">
        <v>2021</v>
      </c>
      <c r="D138" s="115">
        <v>0.4</v>
      </c>
      <c r="E138" s="115">
        <v>1</v>
      </c>
      <c r="F138" s="115">
        <v>15</v>
      </c>
      <c r="G138" s="114">
        <v>29.911999999999999</v>
      </c>
      <c r="H138" s="31"/>
    </row>
    <row r="139" spans="1:8" s="109" customFormat="1" x14ac:dyDescent="0.25">
      <c r="A139" s="116">
        <v>19</v>
      </c>
      <c r="B139" s="21" t="s">
        <v>255</v>
      </c>
      <c r="C139" s="115">
        <v>2021</v>
      </c>
      <c r="D139" s="115">
        <v>0.4</v>
      </c>
      <c r="E139" s="115">
        <v>1</v>
      </c>
      <c r="F139" s="115">
        <v>12</v>
      </c>
      <c r="G139" s="114">
        <v>29.911999999999999</v>
      </c>
      <c r="H139" s="31"/>
    </row>
    <row r="140" spans="1:8" s="109" customFormat="1" x14ac:dyDescent="0.25">
      <c r="A140" s="116">
        <v>22</v>
      </c>
      <c r="B140" s="21" t="s">
        <v>254</v>
      </c>
      <c r="C140" s="115">
        <v>2021</v>
      </c>
      <c r="D140" s="115">
        <v>0.4</v>
      </c>
      <c r="E140" s="115">
        <v>1</v>
      </c>
      <c r="F140" s="115">
        <v>12</v>
      </c>
      <c r="G140" s="114">
        <v>29.911999999999999</v>
      </c>
      <c r="H140" s="31"/>
    </row>
    <row r="141" spans="1:8" s="109" customFormat="1" x14ac:dyDescent="0.25">
      <c r="A141" s="116">
        <v>23</v>
      </c>
      <c r="B141" s="21" t="s">
        <v>253</v>
      </c>
      <c r="C141" s="115">
        <v>2021</v>
      </c>
      <c r="D141" s="115">
        <v>0.4</v>
      </c>
      <c r="E141" s="115">
        <v>1</v>
      </c>
      <c r="F141" s="115">
        <v>10</v>
      </c>
      <c r="G141" s="114">
        <v>29.655000000000001</v>
      </c>
      <c r="H141" s="31"/>
    </row>
    <row r="142" spans="1:8" s="109" customFormat="1" x14ac:dyDescent="0.25">
      <c r="A142" s="116">
        <v>24</v>
      </c>
      <c r="B142" s="21" t="s">
        <v>252</v>
      </c>
      <c r="C142" s="115">
        <v>2021</v>
      </c>
      <c r="D142" s="115">
        <v>0.4</v>
      </c>
      <c r="E142" s="115">
        <v>1</v>
      </c>
      <c r="F142" s="115">
        <v>12</v>
      </c>
      <c r="G142" s="114">
        <v>29.952000000000002</v>
      </c>
      <c r="H142" s="31"/>
    </row>
    <row r="143" spans="1:8" s="109" customFormat="1" x14ac:dyDescent="0.25">
      <c r="A143" s="116">
        <v>25</v>
      </c>
      <c r="B143" s="21" t="s">
        <v>251</v>
      </c>
      <c r="C143" s="115">
        <v>2021</v>
      </c>
      <c r="D143" s="115">
        <v>0.4</v>
      </c>
      <c r="E143" s="115">
        <v>1</v>
      </c>
      <c r="F143" s="115">
        <v>15</v>
      </c>
      <c r="G143" s="114">
        <v>29.911999999999999</v>
      </c>
      <c r="H143" s="31"/>
    </row>
    <row r="144" spans="1:8" s="109" customFormat="1" x14ac:dyDescent="0.25">
      <c r="A144" s="116">
        <v>26</v>
      </c>
      <c r="B144" s="21" t="s">
        <v>250</v>
      </c>
      <c r="C144" s="115">
        <v>2021</v>
      </c>
      <c r="D144" s="115">
        <v>0.4</v>
      </c>
      <c r="E144" s="115">
        <v>1</v>
      </c>
      <c r="F144" s="115">
        <v>15</v>
      </c>
      <c r="G144" s="114">
        <v>27.193000000000001</v>
      </c>
      <c r="H144" s="31"/>
    </row>
    <row r="145" spans="1:8" s="109" customFormat="1" x14ac:dyDescent="0.25">
      <c r="A145" s="116">
        <v>29</v>
      </c>
      <c r="B145" s="21" t="s">
        <v>249</v>
      </c>
      <c r="C145" s="115">
        <v>2021</v>
      </c>
      <c r="D145" s="115">
        <v>0.4</v>
      </c>
      <c r="E145" s="115">
        <v>1</v>
      </c>
      <c r="F145" s="115">
        <v>15</v>
      </c>
      <c r="G145" s="114">
        <v>29.911999999999999</v>
      </c>
      <c r="H145" s="31"/>
    </row>
    <row r="146" spans="1:8" s="109" customFormat="1" x14ac:dyDescent="0.25">
      <c r="A146" s="116">
        <v>30</v>
      </c>
      <c r="B146" s="21" t="s">
        <v>248</v>
      </c>
      <c r="C146" s="115">
        <v>2021</v>
      </c>
      <c r="D146" s="115">
        <v>0.4</v>
      </c>
      <c r="E146" s="115">
        <v>1</v>
      </c>
      <c r="F146" s="115">
        <v>9</v>
      </c>
      <c r="G146" s="114">
        <v>29.952000000000002</v>
      </c>
      <c r="H146" s="31"/>
    </row>
    <row r="147" spans="1:8" s="109" customFormat="1" x14ac:dyDescent="0.25">
      <c r="A147" s="116">
        <v>33</v>
      </c>
      <c r="B147" s="21" t="s">
        <v>247</v>
      </c>
      <c r="C147" s="115">
        <v>2021</v>
      </c>
      <c r="D147" s="115">
        <v>0.4</v>
      </c>
      <c r="E147" s="115">
        <v>1</v>
      </c>
      <c r="F147" s="115">
        <v>7.5</v>
      </c>
      <c r="G147" s="114">
        <v>29.911999999999999</v>
      </c>
      <c r="H147" s="31"/>
    </row>
    <row r="148" spans="1:8" s="109" customFormat="1" x14ac:dyDescent="0.25">
      <c r="A148" s="116">
        <v>34</v>
      </c>
      <c r="B148" s="21" t="s">
        <v>246</v>
      </c>
      <c r="C148" s="115">
        <v>2021</v>
      </c>
      <c r="D148" s="115">
        <v>0.4</v>
      </c>
      <c r="E148" s="115">
        <v>1</v>
      </c>
      <c r="F148" s="115">
        <v>15</v>
      </c>
      <c r="G148" s="114">
        <v>29.911999999999999</v>
      </c>
      <c r="H148" s="31"/>
    </row>
    <row r="149" spans="1:8" s="109" customFormat="1" x14ac:dyDescent="0.25">
      <c r="A149" s="116">
        <v>35</v>
      </c>
      <c r="B149" s="21" t="s">
        <v>245</v>
      </c>
      <c r="C149" s="115">
        <v>2021</v>
      </c>
      <c r="D149" s="115">
        <v>0.4</v>
      </c>
      <c r="E149" s="115">
        <v>1</v>
      </c>
      <c r="F149" s="115">
        <v>15</v>
      </c>
      <c r="G149" s="114">
        <v>29.952000000000002</v>
      </c>
      <c r="H149" s="31"/>
    </row>
    <row r="150" spans="1:8" s="109" customFormat="1" x14ac:dyDescent="0.25">
      <c r="A150" s="116">
        <v>36</v>
      </c>
      <c r="B150" s="21" t="s">
        <v>244</v>
      </c>
      <c r="C150" s="115">
        <v>2021</v>
      </c>
      <c r="D150" s="115">
        <v>0.4</v>
      </c>
      <c r="E150" s="115">
        <v>1</v>
      </c>
      <c r="F150" s="115">
        <v>15</v>
      </c>
      <c r="G150" s="114">
        <v>29.911999999999999</v>
      </c>
      <c r="H150" s="31"/>
    </row>
    <row r="151" spans="1:8" s="109" customFormat="1" x14ac:dyDescent="0.25">
      <c r="A151" s="116">
        <v>37</v>
      </c>
      <c r="B151" s="21" t="s">
        <v>243</v>
      </c>
      <c r="C151" s="115">
        <v>2021</v>
      </c>
      <c r="D151" s="115">
        <v>0.4</v>
      </c>
      <c r="E151" s="115">
        <v>1</v>
      </c>
      <c r="F151" s="115">
        <v>15</v>
      </c>
      <c r="G151" s="114">
        <v>29.952000000000002</v>
      </c>
      <c r="H151" s="31"/>
    </row>
    <row r="152" spans="1:8" s="109" customFormat="1" ht="27.6" x14ac:dyDescent="0.25">
      <c r="A152" s="116">
        <v>38</v>
      </c>
      <c r="B152" s="21" t="s">
        <v>242</v>
      </c>
      <c r="C152" s="115">
        <v>2021</v>
      </c>
      <c r="D152" s="115">
        <v>0.4</v>
      </c>
      <c r="E152" s="115">
        <v>1</v>
      </c>
      <c r="F152" s="115">
        <v>12</v>
      </c>
      <c r="G152" s="114">
        <v>29.911999999999999</v>
      </c>
      <c r="H152" s="31"/>
    </row>
    <row r="153" spans="1:8" s="109" customFormat="1" x14ac:dyDescent="0.25">
      <c r="A153" s="116">
        <v>39</v>
      </c>
      <c r="B153" s="21" t="s">
        <v>241</v>
      </c>
      <c r="C153" s="115">
        <v>2021</v>
      </c>
      <c r="D153" s="115">
        <v>0.4</v>
      </c>
      <c r="E153" s="115">
        <v>1</v>
      </c>
      <c r="F153" s="115">
        <v>15</v>
      </c>
      <c r="G153" s="114">
        <v>29.952000000000002</v>
      </c>
      <c r="H153" s="31"/>
    </row>
    <row r="154" spans="1:8" s="109" customFormat="1" x14ac:dyDescent="0.25">
      <c r="A154" s="116">
        <v>40</v>
      </c>
      <c r="B154" s="21" t="s">
        <v>240</v>
      </c>
      <c r="C154" s="115">
        <v>2021</v>
      </c>
      <c r="D154" s="115">
        <v>0.4</v>
      </c>
      <c r="E154" s="115">
        <v>1</v>
      </c>
      <c r="F154" s="115">
        <v>12</v>
      </c>
      <c r="G154" s="114">
        <v>29.952000000000002</v>
      </c>
      <c r="H154" s="31"/>
    </row>
    <row r="155" spans="1:8" s="109" customFormat="1" x14ac:dyDescent="0.25">
      <c r="A155" s="116">
        <v>42</v>
      </c>
      <c r="B155" s="21" t="s">
        <v>239</v>
      </c>
      <c r="C155" s="115">
        <v>2021</v>
      </c>
      <c r="D155" s="115">
        <v>0.4</v>
      </c>
      <c r="E155" s="115">
        <v>1</v>
      </c>
      <c r="F155" s="115">
        <v>15</v>
      </c>
      <c r="G155" s="114">
        <v>27.193000000000001</v>
      </c>
      <c r="H155" s="31"/>
    </row>
    <row r="156" spans="1:8" s="109" customFormat="1" x14ac:dyDescent="0.25">
      <c r="A156" s="116">
        <v>43</v>
      </c>
      <c r="B156" s="21" t="s">
        <v>238</v>
      </c>
      <c r="C156" s="115">
        <v>2021</v>
      </c>
      <c r="D156" s="115">
        <v>0.4</v>
      </c>
      <c r="E156" s="115">
        <v>1</v>
      </c>
      <c r="F156" s="115">
        <v>12</v>
      </c>
      <c r="G156" s="114">
        <v>27.193000000000001</v>
      </c>
      <c r="H156" s="31"/>
    </row>
    <row r="157" spans="1:8" s="109" customFormat="1" x14ac:dyDescent="0.25">
      <c r="A157" s="116">
        <v>44</v>
      </c>
      <c r="B157" s="21" t="s">
        <v>237</v>
      </c>
      <c r="C157" s="115">
        <v>2021</v>
      </c>
      <c r="D157" s="115">
        <v>0.4</v>
      </c>
      <c r="E157" s="115">
        <v>1</v>
      </c>
      <c r="F157" s="115">
        <v>15</v>
      </c>
      <c r="G157" s="114">
        <v>27.193000000000001</v>
      </c>
      <c r="H157" s="31"/>
    </row>
    <row r="158" spans="1:8" s="109" customFormat="1" x14ac:dyDescent="0.25">
      <c r="A158" s="116">
        <v>45</v>
      </c>
      <c r="B158" s="21" t="s">
        <v>236</v>
      </c>
      <c r="C158" s="115">
        <v>2021</v>
      </c>
      <c r="D158" s="115">
        <v>0.4</v>
      </c>
      <c r="E158" s="115">
        <v>1</v>
      </c>
      <c r="F158" s="115">
        <v>15</v>
      </c>
      <c r="G158" s="114">
        <v>27.193000000000001</v>
      </c>
      <c r="H158" s="31"/>
    </row>
    <row r="159" spans="1:8" s="109" customFormat="1" x14ac:dyDescent="0.25">
      <c r="A159" s="116">
        <v>46</v>
      </c>
      <c r="B159" s="21" t="s">
        <v>235</v>
      </c>
      <c r="C159" s="115">
        <v>2021</v>
      </c>
      <c r="D159" s="115">
        <v>0.4</v>
      </c>
      <c r="E159" s="115">
        <v>1</v>
      </c>
      <c r="F159" s="115">
        <v>15</v>
      </c>
      <c r="G159" s="114">
        <v>27.193000000000001</v>
      </c>
      <c r="H159" s="31"/>
    </row>
    <row r="160" spans="1:8" s="109" customFormat="1" x14ac:dyDescent="0.25">
      <c r="A160" s="116">
        <v>47</v>
      </c>
      <c r="B160" s="21" t="s">
        <v>234</v>
      </c>
      <c r="C160" s="115">
        <v>2021</v>
      </c>
      <c r="D160" s="115">
        <v>0.4</v>
      </c>
      <c r="E160" s="115">
        <v>1</v>
      </c>
      <c r="F160" s="115">
        <v>15</v>
      </c>
      <c r="G160" s="114">
        <v>29.655000000000001</v>
      </c>
      <c r="H160" s="31"/>
    </row>
    <row r="161" spans="1:8" s="109" customFormat="1" x14ac:dyDescent="0.25">
      <c r="A161" s="116">
        <v>48</v>
      </c>
      <c r="B161" s="21" t="s">
        <v>233</v>
      </c>
      <c r="C161" s="115">
        <v>2021</v>
      </c>
      <c r="D161" s="115">
        <v>0.4</v>
      </c>
      <c r="E161" s="115">
        <v>1</v>
      </c>
      <c r="F161" s="115">
        <v>5</v>
      </c>
      <c r="G161" s="114">
        <v>29.655000000000001</v>
      </c>
      <c r="H161" s="31"/>
    </row>
    <row r="162" spans="1:8" s="109" customFormat="1" x14ac:dyDescent="0.25">
      <c r="A162" s="116">
        <v>49</v>
      </c>
      <c r="B162" s="21" t="s">
        <v>232</v>
      </c>
      <c r="C162" s="115">
        <v>2021</v>
      </c>
      <c r="D162" s="115">
        <v>0.4</v>
      </c>
      <c r="E162" s="115">
        <v>1</v>
      </c>
      <c r="F162" s="115">
        <v>15</v>
      </c>
      <c r="G162" s="114">
        <v>29.655000000000001</v>
      </c>
      <c r="H162" s="31"/>
    </row>
    <row r="163" spans="1:8" s="109" customFormat="1" x14ac:dyDescent="0.25">
      <c r="A163" s="116">
        <v>50</v>
      </c>
      <c r="B163" s="21" t="s">
        <v>231</v>
      </c>
      <c r="C163" s="115">
        <v>2021</v>
      </c>
      <c r="D163" s="115">
        <v>0.4</v>
      </c>
      <c r="E163" s="115">
        <v>1</v>
      </c>
      <c r="F163" s="115">
        <v>15</v>
      </c>
      <c r="G163" s="114">
        <v>29.655000000000001</v>
      </c>
      <c r="H163" s="31"/>
    </row>
    <row r="164" spans="1:8" s="109" customFormat="1" x14ac:dyDescent="0.25">
      <c r="A164" s="116">
        <v>51</v>
      </c>
      <c r="B164" s="21" t="s">
        <v>230</v>
      </c>
      <c r="C164" s="115">
        <v>2021</v>
      </c>
      <c r="D164" s="115">
        <v>0.4</v>
      </c>
      <c r="E164" s="115">
        <v>1</v>
      </c>
      <c r="F164" s="115">
        <v>15</v>
      </c>
      <c r="G164" s="114">
        <v>29.655000000000001</v>
      </c>
      <c r="H164" s="31"/>
    </row>
    <row r="165" spans="1:8" s="109" customFormat="1" x14ac:dyDescent="0.25">
      <c r="A165" s="116">
        <v>52</v>
      </c>
      <c r="B165" s="21" t="s">
        <v>229</v>
      </c>
      <c r="C165" s="115">
        <v>2021</v>
      </c>
      <c r="D165" s="115">
        <v>0.4</v>
      </c>
      <c r="E165" s="115">
        <v>1</v>
      </c>
      <c r="F165" s="115">
        <v>15</v>
      </c>
      <c r="G165" s="114">
        <v>29.655000000000001</v>
      </c>
      <c r="H165" s="31"/>
    </row>
    <row r="166" spans="1:8" s="109" customFormat="1" x14ac:dyDescent="0.25">
      <c r="A166" s="116">
        <v>53</v>
      </c>
      <c r="B166" s="21" t="s">
        <v>228</v>
      </c>
      <c r="C166" s="115">
        <v>2021</v>
      </c>
      <c r="D166" s="115">
        <v>0.4</v>
      </c>
      <c r="E166" s="115">
        <v>1</v>
      </c>
      <c r="F166" s="115">
        <v>15</v>
      </c>
      <c r="G166" s="114">
        <v>29.911999999999999</v>
      </c>
      <c r="H166" s="31"/>
    </row>
    <row r="167" spans="1:8" s="109" customFormat="1" x14ac:dyDescent="0.25">
      <c r="A167" s="116">
        <v>54</v>
      </c>
      <c r="B167" s="21" t="s">
        <v>227</v>
      </c>
      <c r="C167" s="115">
        <v>2021</v>
      </c>
      <c r="D167" s="115">
        <v>0.4</v>
      </c>
      <c r="E167" s="115">
        <v>1</v>
      </c>
      <c r="F167" s="115">
        <v>15</v>
      </c>
      <c r="G167" s="114">
        <v>29.911999999999999</v>
      </c>
      <c r="H167" s="31"/>
    </row>
    <row r="168" spans="1:8" s="109" customFormat="1" x14ac:dyDescent="0.25">
      <c r="A168" s="116">
        <v>55</v>
      </c>
      <c r="B168" s="21" t="s">
        <v>226</v>
      </c>
      <c r="C168" s="115">
        <v>2021</v>
      </c>
      <c r="D168" s="115">
        <v>0.4</v>
      </c>
      <c r="E168" s="115">
        <v>1</v>
      </c>
      <c r="F168" s="115">
        <v>12</v>
      </c>
      <c r="G168" s="114">
        <v>29.911999999999999</v>
      </c>
      <c r="H168" s="31"/>
    </row>
    <row r="169" spans="1:8" s="109" customFormat="1" x14ac:dyDescent="0.25">
      <c r="A169" s="116">
        <v>56</v>
      </c>
      <c r="B169" s="21" t="s">
        <v>225</v>
      </c>
      <c r="C169" s="115">
        <v>2021</v>
      </c>
      <c r="D169" s="115">
        <v>0.4</v>
      </c>
      <c r="E169" s="115">
        <v>1</v>
      </c>
      <c r="F169" s="115">
        <v>15</v>
      </c>
      <c r="G169" s="114">
        <v>29.911999999999999</v>
      </c>
      <c r="H169" s="31"/>
    </row>
    <row r="170" spans="1:8" s="109" customFormat="1" x14ac:dyDescent="0.25">
      <c r="A170" s="116">
        <v>57</v>
      </c>
      <c r="B170" s="21" t="s">
        <v>224</v>
      </c>
      <c r="C170" s="115">
        <v>2021</v>
      </c>
      <c r="D170" s="115">
        <v>0.4</v>
      </c>
      <c r="E170" s="115">
        <v>1</v>
      </c>
      <c r="F170" s="115">
        <v>15</v>
      </c>
      <c r="G170" s="114">
        <v>29.911999999999999</v>
      </c>
      <c r="H170" s="31"/>
    </row>
    <row r="171" spans="1:8" s="109" customFormat="1" x14ac:dyDescent="0.25">
      <c r="A171" s="116">
        <v>58</v>
      </c>
      <c r="B171" s="21" t="s">
        <v>223</v>
      </c>
      <c r="C171" s="115">
        <v>2021</v>
      </c>
      <c r="D171" s="115">
        <v>0.4</v>
      </c>
      <c r="E171" s="115">
        <v>1</v>
      </c>
      <c r="F171" s="115">
        <v>15</v>
      </c>
      <c r="G171" s="114">
        <v>29.911999999999999</v>
      </c>
      <c r="H171" s="31"/>
    </row>
    <row r="172" spans="1:8" s="109" customFormat="1" x14ac:dyDescent="0.25">
      <c r="A172" s="116">
        <v>59</v>
      </c>
      <c r="B172" s="21" t="s">
        <v>222</v>
      </c>
      <c r="C172" s="115">
        <v>2021</v>
      </c>
      <c r="D172" s="115">
        <v>0.4</v>
      </c>
      <c r="E172" s="115">
        <v>1</v>
      </c>
      <c r="F172" s="115">
        <v>15</v>
      </c>
      <c r="G172" s="114">
        <v>29.911999999999999</v>
      </c>
      <c r="H172" s="31"/>
    </row>
    <row r="173" spans="1:8" s="109" customFormat="1" x14ac:dyDescent="0.25">
      <c r="A173" s="116">
        <v>60</v>
      </c>
      <c r="B173" s="21" t="s">
        <v>221</v>
      </c>
      <c r="C173" s="115">
        <v>2021</v>
      </c>
      <c r="D173" s="115">
        <v>0.4</v>
      </c>
      <c r="E173" s="115">
        <v>1</v>
      </c>
      <c r="F173" s="115">
        <v>15</v>
      </c>
      <c r="G173" s="114">
        <v>29.911999999999999</v>
      </c>
      <c r="H173" s="31"/>
    </row>
    <row r="174" spans="1:8" s="109" customFormat="1" x14ac:dyDescent="0.25">
      <c r="A174" s="116">
        <v>61</v>
      </c>
      <c r="B174" s="21" t="s">
        <v>220</v>
      </c>
      <c r="C174" s="115">
        <v>2021</v>
      </c>
      <c r="D174" s="115">
        <v>0.4</v>
      </c>
      <c r="E174" s="115">
        <v>1</v>
      </c>
      <c r="F174" s="115">
        <v>15</v>
      </c>
      <c r="G174" s="114">
        <v>29.911999999999999</v>
      </c>
      <c r="H174" s="31"/>
    </row>
    <row r="175" spans="1:8" s="109" customFormat="1" x14ac:dyDescent="0.25">
      <c r="A175" s="116">
        <v>62</v>
      </c>
      <c r="B175" s="21" t="s">
        <v>219</v>
      </c>
      <c r="C175" s="115">
        <v>2021</v>
      </c>
      <c r="D175" s="115">
        <v>0.4</v>
      </c>
      <c r="E175" s="115">
        <v>1</v>
      </c>
      <c r="F175" s="115">
        <v>15</v>
      </c>
      <c r="G175" s="114">
        <v>29.911999999999999</v>
      </c>
      <c r="H175" s="31"/>
    </row>
    <row r="176" spans="1:8" s="109" customFormat="1" x14ac:dyDescent="0.25">
      <c r="A176" s="116">
        <v>63</v>
      </c>
      <c r="B176" s="21" t="s">
        <v>218</v>
      </c>
      <c r="C176" s="115">
        <v>2021</v>
      </c>
      <c r="D176" s="115">
        <v>0.4</v>
      </c>
      <c r="E176" s="115">
        <v>1</v>
      </c>
      <c r="F176" s="115">
        <v>12.5</v>
      </c>
      <c r="G176" s="114">
        <v>29.911999999999999</v>
      </c>
      <c r="H176" s="31"/>
    </row>
    <row r="177" spans="1:8" s="109" customFormat="1" x14ac:dyDescent="0.25">
      <c r="A177" s="116">
        <v>64</v>
      </c>
      <c r="B177" s="21" t="s">
        <v>217</v>
      </c>
      <c r="C177" s="115">
        <v>2021</v>
      </c>
      <c r="D177" s="115">
        <v>0.4</v>
      </c>
      <c r="E177" s="115">
        <v>1</v>
      </c>
      <c r="F177" s="115">
        <v>15</v>
      </c>
      <c r="G177" s="114">
        <v>29.911999999999999</v>
      </c>
      <c r="H177" s="31"/>
    </row>
    <row r="178" spans="1:8" s="109" customFormat="1" x14ac:dyDescent="0.25">
      <c r="A178" s="116">
        <v>65</v>
      </c>
      <c r="B178" s="21" t="s">
        <v>216</v>
      </c>
      <c r="C178" s="115">
        <v>2021</v>
      </c>
      <c r="D178" s="115">
        <v>0.4</v>
      </c>
      <c r="E178" s="115">
        <v>1</v>
      </c>
      <c r="F178" s="115">
        <v>15</v>
      </c>
      <c r="G178" s="114">
        <v>29.911999999999999</v>
      </c>
      <c r="H178" s="31"/>
    </row>
    <row r="179" spans="1:8" s="109" customFormat="1" x14ac:dyDescent="0.25">
      <c r="A179" s="116">
        <v>66</v>
      </c>
      <c r="B179" s="21" t="s">
        <v>215</v>
      </c>
      <c r="C179" s="115">
        <v>2021</v>
      </c>
      <c r="D179" s="115">
        <v>0.4</v>
      </c>
      <c r="E179" s="115">
        <v>1</v>
      </c>
      <c r="F179" s="115">
        <v>15</v>
      </c>
      <c r="G179" s="114">
        <v>29.911999999999999</v>
      </c>
      <c r="H179" s="31"/>
    </row>
    <row r="180" spans="1:8" s="109" customFormat="1" x14ac:dyDescent="0.25">
      <c r="A180" s="116">
        <v>67</v>
      </c>
      <c r="B180" s="21" t="s">
        <v>214</v>
      </c>
      <c r="C180" s="115">
        <v>2021</v>
      </c>
      <c r="D180" s="115">
        <v>0.4</v>
      </c>
      <c r="E180" s="115">
        <v>1</v>
      </c>
      <c r="F180" s="115">
        <v>12</v>
      </c>
      <c r="G180" s="114">
        <v>29.911999999999999</v>
      </c>
      <c r="H180" s="31"/>
    </row>
    <row r="181" spans="1:8" s="109" customFormat="1" x14ac:dyDescent="0.25">
      <c r="A181" s="116">
        <v>68</v>
      </c>
      <c r="B181" s="21" t="s">
        <v>213</v>
      </c>
      <c r="C181" s="115">
        <v>2021</v>
      </c>
      <c r="D181" s="115">
        <v>0.4</v>
      </c>
      <c r="E181" s="115">
        <v>1</v>
      </c>
      <c r="F181" s="115">
        <v>15</v>
      </c>
      <c r="G181" s="114">
        <v>29.952000000000002</v>
      </c>
      <c r="H181" s="31"/>
    </row>
    <row r="182" spans="1:8" s="109" customFormat="1" x14ac:dyDescent="0.25">
      <c r="A182" s="116">
        <v>69</v>
      </c>
      <c r="B182" s="21" t="s">
        <v>212</v>
      </c>
      <c r="C182" s="115">
        <v>2021</v>
      </c>
      <c r="D182" s="115">
        <v>0.4</v>
      </c>
      <c r="E182" s="115">
        <v>1</v>
      </c>
      <c r="F182" s="115">
        <v>6.5</v>
      </c>
      <c r="G182" s="114">
        <v>29.952000000000002</v>
      </c>
      <c r="H182" s="31"/>
    </row>
    <row r="183" spans="1:8" s="109" customFormat="1" x14ac:dyDescent="0.25">
      <c r="A183" s="116">
        <v>70</v>
      </c>
      <c r="B183" s="21" t="s">
        <v>211</v>
      </c>
      <c r="C183" s="115">
        <v>2021</v>
      </c>
      <c r="D183" s="115">
        <v>0.4</v>
      </c>
      <c r="E183" s="115">
        <v>1</v>
      </c>
      <c r="F183" s="115">
        <v>12</v>
      </c>
      <c r="G183" s="114">
        <v>29.952000000000002</v>
      </c>
      <c r="H183" s="31"/>
    </row>
    <row r="184" spans="1:8" s="109" customFormat="1" x14ac:dyDescent="0.25">
      <c r="A184" s="116">
        <v>71</v>
      </c>
      <c r="B184" s="21" t="s">
        <v>210</v>
      </c>
      <c r="C184" s="115">
        <v>2021</v>
      </c>
      <c r="D184" s="115">
        <v>0.4</v>
      </c>
      <c r="E184" s="115">
        <v>1</v>
      </c>
      <c r="F184" s="115">
        <v>12</v>
      </c>
      <c r="G184" s="114">
        <v>29.952000000000002</v>
      </c>
      <c r="H184" s="31"/>
    </row>
    <row r="185" spans="1:8" s="109" customFormat="1" x14ac:dyDescent="0.25">
      <c r="A185" s="116">
        <v>72</v>
      </c>
      <c r="B185" s="21" t="s">
        <v>209</v>
      </c>
      <c r="C185" s="115">
        <v>2021</v>
      </c>
      <c r="D185" s="115">
        <v>0.4</v>
      </c>
      <c r="E185" s="115">
        <v>1</v>
      </c>
      <c r="F185" s="115">
        <v>10</v>
      </c>
      <c r="G185" s="114">
        <v>29.952000000000002</v>
      </c>
      <c r="H185" s="31"/>
    </row>
    <row r="186" spans="1:8" s="109" customFormat="1" x14ac:dyDescent="0.25">
      <c r="A186" s="116">
        <v>73</v>
      </c>
      <c r="B186" s="21" t="s">
        <v>208</v>
      </c>
      <c r="C186" s="115">
        <v>2021</v>
      </c>
      <c r="D186" s="115">
        <v>0.4</v>
      </c>
      <c r="E186" s="115">
        <v>1</v>
      </c>
      <c r="F186" s="115">
        <v>15</v>
      </c>
      <c r="G186" s="114">
        <v>29.952000000000002</v>
      </c>
      <c r="H186" s="31"/>
    </row>
    <row r="187" spans="1:8" s="109" customFormat="1" x14ac:dyDescent="0.25">
      <c r="A187" s="116">
        <v>74</v>
      </c>
      <c r="B187" s="21" t="s">
        <v>207</v>
      </c>
      <c r="C187" s="115">
        <v>2021</v>
      </c>
      <c r="D187" s="115">
        <v>0.4</v>
      </c>
      <c r="E187" s="115">
        <v>1</v>
      </c>
      <c r="F187" s="115">
        <v>15</v>
      </c>
      <c r="G187" s="114">
        <v>29.952000000000002</v>
      </c>
      <c r="H187" s="31"/>
    </row>
    <row r="188" spans="1:8" s="109" customFormat="1" ht="27.6" x14ac:dyDescent="0.25">
      <c r="A188" s="116">
        <v>75</v>
      </c>
      <c r="B188" s="21" t="s">
        <v>206</v>
      </c>
      <c r="C188" s="115">
        <v>2021</v>
      </c>
      <c r="D188" s="115">
        <v>0.4</v>
      </c>
      <c r="E188" s="115">
        <v>1</v>
      </c>
      <c r="F188" s="115">
        <v>15</v>
      </c>
      <c r="G188" s="114">
        <v>29.952000000000002</v>
      </c>
      <c r="H188" s="31"/>
    </row>
    <row r="189" spans="1:8" s="109" customFormat="1" x14ac:dyDescent="0.25">
      <c r="A189" s="116">
        <v>76</v>
      </c>
      <c r="B189" s="21" t="s">
        <v>205</v>
      </c>
      <c r="C189" s="115">
        <v>2021</v>
      </c>
      <c r="D189" s="115">
        <v>0.4</v>
      </c>
      <c r="E189" s="115">
        <v>1</v>
      </c>
      <c r="F189" s="115">
        <v>15</v>
      </c>
      <c r="G189" s="114">
        <v>29.952000000000002</v>
      </c>
      <c r="H189" s="31"/>
    </row>
    <row r="190" spans="1:8" s="109" customFormat="1" x14ac:dyDescent="0.25">
      <c r="A190" s="113"/>
      <c r="B190" s="112"/>
      <c r="C190" s="111"/>
      <c r="D190" s="111"/>
      <c r="E190" s="111"/>
      <c r="F190" s="111"/>
      <c r="G190" s="110"/>
      <c r="H190" s="31"/>
    </row>
    <row r="191" spans="1:8" x14ac:dyDescent="0.25">
      <c r="G191" s="34"/>
    </row>
    <row r="192" spans="1:8" x14ac:dyDescent="0.25">
      <c r="G192" s="34"/>
    </row>
    <row r="193" spans="1:7" s="74" customFormat="1" ht="15.6" x14ac:dyDescent="0.3">
      <c r="A193" s="108"/>
      <c r="B193" s="107" t="s">
        <v>195</v>
      </c>
      <c r="F193" s="74" t="s">
        <v>202</v>
      </c>
      <c r="G193" s="76"/>
    </row>
    <row r="194" spans="1:7" s="74" customFormat="1" ht="15.6" x14ac:dyDescent="0.3">
      <c r="A194" s="108"/>
      <c r="B194" s="107" t="s">
        <v>196</v>
      </c>
      <c r="E194" s="74" t="s">
        <v>197</v>
      </c>
      <c r="G194" s="76"/>
    </row>
    <row r="195" spans="1:7" x14ac:dyDescent="0.25">
      <c r="G195" s="34"/>
    </row>
    <row r="196" spans="1:7" ht="14.4" thickBot="1" x14ac:dyDescent="0.3">
      <c r="G196" s="34"/>
    </row>
    <row r="197" spans="1:7" ht="18" x14ac:dyDescent="0.35">
      <c r="B197" s="106" t="s">
        <v>204</v>
      </c>
      <c r="C197" s="105"/>
      <c r="D197" s="105"/>
      <c r="E197" s="104"/>
      <c r="G197" s="34"/>
    </row>
    <row r="198" spans="1:7" ht="21.75" customHeight="1" thickBot="1" x14ac:dyDescent="0.4">
      <c r="B198" s="150" t="s">
        <v>203</v>
      </c>
      <c r="C198" s="151"/>
      <c r="D198" s="151"/>
      <c r="E198" s="152"/>
    </row>
  </sheetData>
  <autoFilter ref="A9:G189"/>
  <mergeCells count="7">
    <mergeCell ref="A7:G7"/>
    <mergeCell ref="B198:E198"/>
    <mergeCell ref="F1:G1"/>
    <mergeCell ref="A3:G3"/>
    <mergeCell ref="A4:G4"/>
    <mergeCell ref="A5:G5"/>
    <mergeCell ref="A6:G6"/>
  </mergeCells>
  <pageMargins left="0.39370078740157483" right="0.39370078740157483" top="0.59055118110236227" bottom="0.3937007874015748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view="pageBreakPreview" zoomScale="80" zoomScaleNormal="100" zoomScaleSheetLayoutView="80" workbookViewId="0">
      <selection activeCell="B14" sqref="B14"/>
    </sheetView>
  </sheetViews>
  <sheetFormatPr defaultColWidth="9.109375" defaultRowHeight="13.8" x14ac:dyDescent="0.25"/>
  <cols>
    <col min="1" max="1" width="13.44140625" style="15" customWidth="1"/>
    <col min="2" max="2" width="57.109375" style="5" customWidth="1"/>
    <col min="3" max="3" width="11.6640625" style="4" customWidth="1"/>
    <col min="4" max="4" width="15.6640625" style="4" customWidth="1"/>
    <col min="5" max="5" width="21.5546875" style="4" customWidth="1"/>
    <col min="6" max="6" width="23.109375" style="4" customWidth="1"/>
    <col min="7" max="7" width="25.5546875" style="4" customWidth="1"/>
    <col min="8" max="16384" width="9.109375" style="4"/>
  </cols>
  <sheetData>
    <row r="1" spans="1:23" ht="48.6" customHeight="1" x14ac:dyDescent="0.25">
      <c r="F1" s="153" t="s">
        <v>288</v>
      </c>
      <c r="G1" s="154"/>
    </row>
    <row r="3" spans="1:23" ht="108.75" customHeight="1" x14ac:dyDescent="0.35">
      <c r="A3" s="155" t="s">
        <v>9</v>
      </c>
      <c r="B3" s="156"/>
      <c r="C3" s="156"/>
      <c r="D3" s="156"/>
      <c r="E3" s="156"/>
      <c r="F3" s="156"/>
      <c r="G3" s="156"/>
      <c r="H3" s="1"/>
      <c r="I3" s="1"/>
      <c r="J3" s="1"/>
      <c r="K3" s="1"/>
      <c r="L3" s="1"/>
      <c r="M3" s="1"/>
    </row>
    <row r="4" spans="1:23" s="10" customFormat="1" ht="15" customHeight="1" x14ac:dyDescent="0.3">
      <c r="A4" s="157" t="s">
        <v>192</v>
      </c>
      <c r="B4" s="149"/>
      <c r="C4" s="149"/>
      <c r="D4" s="149"/>
      <c r="E4" s="149"/>
      <c r="F4" s="149"/>
      <c r="G4" s="14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10" customFormat="1" ht="15" customHeight="1" x14ac:dyDescent="0.25">
      <c r="A5" s="158" t="s">
        <v>6</v>
      </c>
      <c r="B5" s="159"/>
      <c r="C5" s="159"/>
      <c r="D5" s="159"/>
      <c r="E5" s="159"/>
      <c r="F5" s="159"/>
      <c r="G5" s="15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" customHeight="1" x14ac:dyDescent="0.25">
      <c r="A6" s="160" t="s">
        <v>289</v>
      </c>
      <c r="B6" s="161"/>
      <c r="C6" s="161"/>
      <c r="D6" s="161"/>
      <c r="E6" s="161"/>
      <c r="F6" s="161"/>
      <c r="G6" s="16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3">
      <c r="A7" s="148" t="s">
        <v>193</v>
      </c>
      <c r="B7" s="149"/>
      <c r="C7" s="149"/>
      <c r="D7" s="149"/>
      <c r="E7" s="149"/>
      <c r="F7" s="149"/>
      <c r="G7" s="14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9" spans="1:23" ht="110.4" x14ac:dyDescent="0.25">
      <c r="A9" s="136" t="s">
        <v>0</v>
      </c>
      <c r="B9" s="136" t="s">
        <v>11</v>
      </c>
      <c r="C9" s="136" t="s">
        <v>1</v>
      </c>
      <c r="D9" s="136" t="s">
        <v>2</v>
      </c>
      <c r="E9" s="136" t="s">
        <v>287</v>
      </c>
      <c r="F9" s="136" t="s">
        <v>7</v>
      </c>
      <c r="G9" s="136" t="s">
        <v>10</v>
      </c>
    </row>
    <row r="10" spans="1:23" ht="13.95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</row>
    <row r="11" spans="1:23" x14ac:dyDescent="0.25">
      <c r="A11" s="16" t="s">
        <v>12</v>
      </c>
      <c r="B11" s="12" t="s">
        <v>3</v>
      </c>
      <c r="C11" s="13"/>
      <c r="D11" s="13"/>
      <c r="E11" s="13"/>
      <c r="F11" s="13"/>
      <c r="G11" s="13"/>
    </row>
    <row r="12" spans="1:23" ht="27.6" x14ac:dyDescent="0.25">
      <c r="A12" s="17" t="s">
        <v>14</v>
      </c>
      <c r="B12" s="19" t="s">
        <v>13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23" ht="27.6" x14ac:dyDescent="0.25">
      <c r="A13" s="17" t="s">
        <v>15</v>
      </c>
      <c r="B13" s="19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23" ht="27.6" x14ac:dyDescent="0.25">
      <c r="A14" s="17" t="s">
        <v>18</v>
      </c>
      <c r="B14" s="19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23" ht="82.8" x14ac:dyDescent="0.25">
      <c r="A15" s="17" t="s">
        <v>20</v>
      </c>
      <c r="B15" s="19" t="s">
        <v>19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23" x14ac:dyDescent="0.25">
      <c r="A16" s="18" t="s">
        <v>21</v>
      </c>
      <c r="B16" s="20" t="s">
        <v>22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ht="27.6" x14ac:dyDescent="0.25">
      <c r="A17" s="17" t="s">
        <v>24</v>
      </c>
      <c r="B17" s="19" t="s">
        <v>23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13.95" hidden="1" x14ac:dyDescent="0.25">
      <c r="A18" s="23" t="s">
        <v>73</v>
      </c>
      <c r="B18" s="21" t="s">
        <v>25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16" t="s">
        <v>26</v>
      </c>
      <c r="B19" s="22" t="s">
        <v>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55.2" x14ac:dyDescent="0.25">
      <c r="A20" s="17" t="s">
        <v>27</v>
      </c>
      <c r="B20" s="19" t="s">
        <v>28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17" t="s">
        <v>30</v>
      </c>
      <c r="B21" s="19" t="s">
        <v>29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ht="27.6" x14ac:dyDescent="0.25">
      <c r="A22" s="17" t="s">
        <v>31</v>
      </c>
      <c r="B22" s="19" t="s">
        <v>32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ht="124.2" x14ac:dyDescent="0.25">
      <c r="A23" s="17" t="s">
        <v>33</v>
      </c>
      <c r="B23" s="19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ht="55.2" x14ac:dyDescent="0.25">
      <c r="A24" s="17" t="s">
        <v>36</v>
      </c>
      <c r="B24" s="19" t="s">
        <v>35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ht="13.95" hidden="1" x14ac:dyDescent="0.25">
      <c r="A25" s="23" t="s">
        <v>73</v>
      </c>
      <c r="B25" s="21" t="s">
        <v>25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16" t="s">
        <v>37</v>
      </c>
      <c r="B26" s="22" t="s">
        <v>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ht="124.2" x14ac:dyDescent="0.25">
      <c r="A27" s="17" t="s">
        <v>39</v>
      </c>
      <c r="B27" s="19" t="s">
        <v>38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ht="55.2" x14ac:dyDescent="0.25">
      <c r="A28" s="17" t="s">
        <v>40</v>
      </c>
      <c r="B28" s="19" t="s">
        <v>41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ht="55.2" x14ac:dyDescent="0.25">
      <c r="A29" s="17" t="s">
        <v>43</v>
      </c>
      <c r="B29" s="19" t="s">
        <v>42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23" t="s">
        <v>73</v>
      </c>
      <c r="B30" s="21" t="s">
        <v>25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ht="76.5" customHeight="1" x14ac:dyDescent="0.25">
      <c r="A31" s="16" t="s">
        <v>45</v>
      </c>
      <c r="B31" s="22" t="s">
        <v>44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55.2" x14ac:dyDescent="0.25">
      <c r="A32" s="17" t="s">
        <v>46</v>
      </c>
      <c r="B32" s="19" t="s">
        <v>47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7.6" x14ac:dyDescent="0.25">
      <c r="A33" s="17" t="s">
        <v>48</v>
      </c>
      <c r="B33" s="19" t="s">
        <v>49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124.2" x14ac:dyDescent="0.25">
      <c r="A34" s="17" t="s">
        <v>51</v>
      </c>
      <c r="B34" s="19" t="s">
        <v>50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7.6" x14ac:dyDescent="0.25">
      <c r="A35" s="17" t="s">
        <v>52</v>
      </c>
      <c r="B35" s="19" t="s">
        <v>53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13.95" hidden="1" x14ac:dyDescent="0.25">
      <c r="A36" s="23" t="s">
        <v>73</v>
      </c>
      <c r="B36" s="21" t="s">
        <v>25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59.25" customHeight="1" x14ac:dyDescent="0.25">
      <c r="A37" s="16" t="s">
        <v>55</v>
      </c>
      <c r="B37" s="22" t="s">
        <v>54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5">
      <c r="A38" s="17" t="s">
        <v>56</v>
      </c>
      <c r="B38" s="19" t="s">
        <v>57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7.6" x14ac:dyDescent="0.25">
      <c r="A39" s="17" t="s">
        <v>58</v>
      </c>
      <c r="B39" s="19" t="s">
        <v>49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ht="110.4" x14ac:dyDescent="0.25">
      <c r="A40" s="17" t="s">
        <v>59</v>
      </c>
      <c r="B40" s="19" t="s">
        <v>60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ht="13.95" hidden="1" x14ac:dyDescent="0.25">
      <c r="A41" s="23" t="s">
        <v>73</v>
      </c>
      <c r="B41" s="21" t="s">
        <v>25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ht="27.6" x14ac:dyDescent="0.25">
      <c r="A42" s="16" t="s">
        <v>61</v>
      </c>
      <c r="B42" s="22" t="s">
        <v>62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5">
      <c r="A43" s="17" t="s">
        <v>63</v>
      </c>
      <c r="B43" s="19" t="s">
        <v>64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</row>
    <row r="44" spans="1:7" ht="96.6" x14ac:dyDescent="0.25">
      <c r="A44" s="17" t="s">
        <v>65</v>
      </c>
      <c r="B44" s="19" t="s">
        <v>66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1:7" ht="13.95" hidden="1" x14ac:dyDescent="0.25">
      <c r="A45" s="23" t="s">
        <v>73</v>
      </c>
      <c r="B45" s="21" t="s">
        <v>25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ht="47.25" customHeight="1" x14ac:dyDescent="0.25">
      <c r="A46" s="16" t="s">
        <v>67</v>
      </c>
      <c r="B46" s="22" t="s">
        <v>8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ht="27.6" x14ac:dyDescent="0.25">
      <c r="A47" s="17" t="s">
        <v>68</v>
      </c>
      <c r="B47" s="19" t="s">
        <v>69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ht="41.4" x14ac:dyDescent="0.25">
      <c r="A48" s="17" t="s">
        <v>70</v>
      </c>
      <c r="B48" s="19" t="s">
        <v>71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ht="13.95" hidden="1" x14ac:dyDescent="0.25">
      <c r="A49" s="23" t="s">
        <v>73</v>
      </c>
      <c r="B49" s="21" t="s">
        <v>25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2" spans="1:7" ht="15.6" x14ac:dyDescent="0.3">
      <c r="B52" s="107" t="s">
        <v>195</v>
      </c>
      <c r="C52" s="74"/>
      <c r="D52" s="74"/>
      <c r="E52" s="74"/>
      <c r="F52" s="74" t="s">
        <v>202</v>
      </c>
    </row>
    <row r="53" spans="1:7" ht="15.6" x14ac:dyDescent="0.3">
      <c r="B53" s="107" t="s">
        <v>196</v>
      </c>
      <c r="C53" s="74"/>
      <c r="D53" s="74"/>
      <c r="E53" s="74" t="s">
        <v>197</v>
      </c>
      <c r="F53" s="74"/>
    </row>
    <row r="54" spans="1:7" ht="14.4" thickBot="1" x14ac:dyDescent="0.3"/>
    <row r="55" spans="1:7" ht="18" x14ac:dyDescent="0.35">
      <c r="B55" s="106" t="s">
        <v>204</v>
      </c>
      <c r="C55" s="105"/>
      <c r="D55" s="105"/>
      <c r="E55" s="104"/>
    </row>
    <row r="56" spans="1:7" ht="18.600000000000001" thickBot="1" x14ac:dyDescent="0.4">
      <c r="B56" s="150" t="s">
        <v>203</v>
      </c>
      <c r="C56" s="151"/>
      <c r="D56" s="151"/>
      <c r="E56" s="152"/>
    </row>
  </sheetData>
  <mergeCells count="7">
    <mergeCell ref="B56:E56"/>
    <mergeCell ref="F1:G1"/>
    <mergeCell ref="A3:G3"/>
    <mergeCell ref="A4:G4"/>
    <mergeCell ref="A5:G5"/>
    <mergeCell ref="A6:G6"/>
    <mergeCell ref="A7:G7"/>
  </mergeCells>
  <pageMargins left="0.39370078740157483" right="0.39370078740157483" top="0.59055118110236227" bottom="0.39370078740157483" header="0.31496062992125984" footer="0.31496062992125984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topLeftCell="A7" zoomScale="70" zoomScaleNormal="75" zoomScaleSheetLayoutView="70" workbookViewId="0">
      <selection activeCell="P20" sqref="P20"/>
    </sheetView>
  </sheetViews>
  <sheetFormatPr defaultRowHeight="14.4" x14ac:dyDescent="0.3"/>
  <cols>
    <col min="1" max="1" width="6" customWidth="1"/>
    <col min="2" max="2" width="33.88671875" customWidth="1"/>
    <col min="3" max="3" width="20.5546875" customWidth="1"/>
    <col min="4" max="4" width="17.88671875" customWidth="1"/>
    <col min="5" max="5" width="21.33203125" customWidth="1"/>
    <col min="6" max="7" width="14.44140625" customWidth="1"/>
    <col min="8" max="8" width="17.88671875" customWidth="1"/>
    <col min="9" max="9" width="17.44140625" customWidth="1"/>
    <col min="10" max="10" width="17.109375" customWidth="1"/>
    <col min="11" max="11" width="16.5546875" customWidth="1"/>
    <col min="12" max="12" width="11.88671875" customWidth="1"/>
    <col min="13" max="13" width="15.109375" customWidth="1"/>
    <col min="14" max="14" width="15.88671875" customWidth="1"/>
    <col min="16" max="16" width="13" bestFit="1" customWidth="1"/>
    <col min="17" max="17" width="9.88671875" bestFit="1" customWidth="1"/>
  </cols>
  <sheetData>
    <row r="1" spans="1:16" x14ac:dyDescent="0.3">
      <c r="K1" s="177" t="s">
        <v>292</v>
      </c>
      <c r="L1" s="178"/>
      <c r="M1" s="178"/>
      <c r="N1" s="178"/>
    </row>
    <row r="2" spans="1:16" x14ac:dyDescent="0.3">
      <c r="K2" s="178"/>
      <c r="L2" s="178"/>
      <c r="M2" s="178"/>
      <c r="N2" s="178"/>
    </row>
    <row r="3" spans="1:16" ht="29.4" customHeight="1" x14ac:dyDescent="0.3">
      <c r="K3" s="178"/>
      <c r="L3" s="178"/>
      <c r="M3" s="178"/>
      <c r="N3" s="178"/>
    </row>
    <row r="4" spans="1:16" ht="6.6" customHeight="1" x14ac:dyDescent="0.3">
      <c r="K4" s="178"/>
      <c r="L4" s="178"/>
      <c r="M4" s="178"/>
      <c r="N4" s="178"/>
    </row>
    <row r="5" spans="1:16" hidden="1" x14ac:dyDescent="0.3">
      <c r="K5" s="178"/>
      <c r="L5" s="178"/>
      <c r="M5" s="178"/>
      <c r="N5" s="178"/>
    </row>
    <row r="7" spans="1:16" ht="30.6" customHeight="1" x14ac:dyDescent="0.35">
      <c r="B7" s="179" t="s">
        <v>300</v>
      </c>
      <c r="C7" s="179"/>
      <c r="D7" s="179"/>
      <c r="E7" s="179"/>
      <c r="F7" s="179"/>
      <c r="G7" s="179"/>
      <c r="H7" s="179"/>
      <c r="I7" s="180"/>
      <c r="J7" s="180"/>
      <c r="K7" s="180"/>
      <c r="L7" s="180"/>
      <c r="M7" s="180"/>
      <c r="N7" s="180"/>
    </row>
    <row r="8" spans="1:16" ht="15.6" x14ac:dyDescent="0.3">
      <c r="B8" s="56"/>
      <c r="C8" s="56"/>
      <c r="D8" s="56"/>
      <c r="E8" s="56"/>
      <c r="F8" s="56"/>
      <c r="G8" s="56"/>
      <c r="H8" s="56"/>
      <c r="I8" s="57"/>
      <c r="J8" s="57"/>
      <c r="K8" s="57"/>
      <c r="L8" s="57"/>
      <c r="M8" s="57"/>
      <c r="N8" s="57"/>
    </row>
    <row r="9" spans="1:16" s="58" customFormat="1" ht="15.6" x14ac:dyDescent="0.3">
      <c r="B9" s="59"/>
      <c r="C9" s="59"/>
      <c r="D9" s="59"/>
      <c r="E9" s="181" t="s">
        <v>192</v>
      </c>
      <c r="F9" s="181"/>
      <c r="G9" s="181"/>
      <c r="H9" s="181"/>
      <c r="I9" s="60"/>
      <c r="J9" s="60"/>
      <c r="K9" s="60"/>
      <c r="L9" s="60"/>
      <c r="M9" s="60"/>
      <c r="N9" s="60"/>
    </row>
    <row r="10" spans="1:16" s="58" customFormat="1" x14ac:dyDescent="0.3">
      <c r="B10" s="61"/>
      <c r="C10" s="61"/>
      <c r="D10" s="61"/>
      <c r="E10" s="182" t="s">
        <v>6</v>
      </c>
      <c r="F10" s="182"/>
      <c r="G10" s="182"/>
      <c r="H10" s="182"/>
      <c r="I10" s="61"/>
      <c r="J10" s="61"/>
      <c r="K10" s="61"/>
      <c r="L10" s="62"/>
      <c r="M10" s="62"/>
      <c r="N10" s="62"/>
    </row>
    <row r="11" spans="1:16" s="58" customFormat="1" x14ac:dyDescent="0.3">
      <c r="B11" s="61"/>
      <c r="C11" s="61"/>
      <c r="D11" s="61"/>
      <c r="E11" s="183" t="s">
        <v>193</v>
      </c>
      <c r="F11" s="183"/>
      <c r="G11" s="183"/>
      <c r="H11" s="183"/>
      <c r="I11" s="61"/>
      <c r="J11" s="61"/>
      <c r="K11" s="61"/>
      <c r="L11" s="62"/>
      <c r="M11" s="62"/>
      <c r="N11" s="62"/>
    </row>
    <row r="12" spans="1:16" x14ac:dyDescent="0.3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64"/>
      <c r="N12" s="64"/>
    </row>
    <row r="13" spans="1:16" ht="22.95" customHeight="1" x14ac:dyDescent="0.3">
      <c r="A13" s="162" t="s">
        <v>138</v>
      </c>
      <c r="B13" s="162" t="s">
        <v>139</v>
      </c>
      <c r="C13" s="164" t="s">
        <v>140</v>
      </c>
      <c r="D13" s="164"/>
      <c r="E13" s="164"/>
      <c r="F13" s="165"/>
      <c r="G13" s="165"/>
      <c r="H13" s="165"/>
      <c r="I13" s="165"/>
      <c r="J13" s="165"/>
      <c r="K13" s="165"/>
      <c r="L13" s="166" t="s">
        <v>141</v>
      </c>
      <c r="M13" s="167"/>
      <c r="N13" s="168"/>
    </row>
    <row r="14" spans="1:16" x14ac:dyDescent="0.3">
      <c r="A14" s="163"/>
      <c r="B14" s="163"/>
      <c r="C14" s="162" t="s">
        <v>142</v>
      </c>
      <c r="D14" s="162"/>
      <c r="E14" s="162"/>
      <c r="F14" s="172" t="s">
        <v>143</v>
      </c>
      <c r="G14" s="173"/>
      <c r="H14" s="173"/>
      <c r="I14" s="172" t="s">
        <v>144</v>
      </c>
      <c r="J14" s="173"/>
      <c r="K14" s="173"/>
      <c r="L14" s="169"/>
      <c r="M14" s="170"/>
      <c r="N14" s="171"/>
    </row>
    <row r="15" spans="1:16" x14ac:dyDescent="0.3">
      <c r="A15" s="163"/>
      <c r="B15" s="163"/>
      <c r="C15" s="65" t="s">
        <v>145</v>
      </c>
      <c r="D15" s="65" t="s">
        <v>146</v>
      </c>
      <c r="E15" s="65" t="s">
        <v>194</v>
      </c>
      <c r="F15" s="65" t="s">
        <v>145</v>
      </c>
      <c r="G15" s="65" t="s">
        <v>146</v>
      </c>
      <c r="H15" s="65" t="s">
        <v>194</v>
      </c>
      <c r="I15" s="65" t="s">
        <v>145</v>
      </c>
      <c r="J15" s="65" t="s">
        <v>146</v>
      </c>
      <c r="K15" s="65" t="s">
        <v>194</v>
      </c>
      <c r="L15" s="65" t="s">
        <v>145</v>
      </c>
      <c r="M15" s="65" t="s">
        <v>146</v>
      </c>
      <c r="N15" s="65" t="s">
        <v>194</v>
      </c>
    </row>
    <row r="16" spans="1:16" ht="69" x14ac:dyDescent="0.3">
      <c r="A16" s="163"/>
      <c r="B16" s="163"/>
      <c r="C16" s="8" t="s">
        <v>147</v>
      </c>
      <c r="D16" s="8" t="s">
        <v>147</v>
      </c>
      <c r="E16" s="8" t="s">
        <v>147</v>
      </c>
      <c r="F16" s="66" t="s">
        <v>148</v>
      </c>
      <c r="G16" s="66" t="s">
        <v>148</v>
      </c>
      <c r="H16" s="66" t="s">
        <v>148</v>
      </c>
      <c r="I16" s="66" t="s">
        <v>148</v>
      </c>
      <c r="J16" s="66" t="s">
        <v>148</v>
      </c>
      <c r="K16" s="66" t="s">
        <v>148</v>
      </c>
      <c r="L16" s="66" t="s">
        <v>148</v>
      </c>
      <c r="M16" s="66" t="s">
        <v>148</v>
      </c>
      <c r="N16" s="66" t="s">
        <v>148</v>
      </c>
      <c r="P16" s="70"/>
    </row>
    <row r="17" spans="1:17" x14ac:dyDescent="0.3">
      <c r="A17" s="67">
        <v>1</v>
      </c>
      <c r="B17" s="67">
        <f>A17+1</f>
        <v>2</v>
      </c>
      <c r="C17" s="67">
        <f t="shared" ref="C17:N17" si="0">B17+1</f>
        <v>3</v>
      </c>
      <c r="D17" s="67">
        <f t="shared" si="0"/>
        <v>4</v>
      </c>
      <c r="E17" s="67">
        <f t="shared" si="0"/>
        <v>5</v>
      </c>
      <c r="F17" s="67">
        <f t="shared" si="0"/>
        <v>6</v>
      </c>
      <c r="G17" s="67">
        <f t="shared" si="0"/>
        <v>7</v>
      </c>
      <c r="H17" s="67">
        <f t="shared" si="0"/>
        <v>8</v>
      </c>
      <c r="I17" s="67">
        <f t="shared" si="0"/>
        <v>9</v>
      </c>
      <c r="J17" s="67">
        <f t="shared" si="0"/>
        <v>10</v>
      </c>
      <c r="K17" s="67">
        <f t="shared" si="0"/>
        <v>11</v>
      </c>
      <c r="L17" s="67">
        <f t="shared" si="0"/>
        <v>12</v>
      </c>
      <c r="M17" s="67">
        <f t="shared" si="0"/>
        <v>13</v>
      </c>
      <c r="N17" s="67">
        <f t="shared" si="0"/>
        <v>14</v>
      </c>
    </row>
    <row r="18" spans="1:17" ht="42" x14ac:dyDescent="0.3">
      <c r="A18" s="68" t="s">
        <v>12</v>
      </c>
      <c r="B18" s="69" t="s">
        <v>149</v>
      </c>
      <c r="C18" s="86">
        <v>0</v>
      </c>
      <c r="D18" s="86">
        <v>0</v>
      </c>
      <c r="E18" s="86">
        <f>'Приложение №3 '!E11*1000</f>
        <v>1230510.7243199998</v>
      </c>
      <c r="F18" s="86">
        <v>0</v>
      </c>
      <c r="G18" s="86">
        <v>0</v>
      </c>
      <c r="H18" s="86">
        <v>258</v>
      </c>
      <c r="I18" s="86">
        <v>0</v>
      </c>
      <c r="J18" s="86">
        <v>0</v>
      </c>
      <c r="K18" s="86">
        <v>12323</v>
      </c>
      <c r="L18" s="86">
        <v>0</v>
      </c>
      <c r="M18" s="86">
        <v>0</v>
      </c>
      <c r="N18" s="86">
        <f t="shared" ref="N18:N21" si="1">E18/H18</f>
        <v>4769.4214120930228</v>
      </c>
      <c r="P18" s="70"/>
      <c r="Q18" s="70"/>
    </row>
    <row r="19" spans="1:17" ht="42" x14ac:dyDescent="0.3">
      <c r="A19" s="68" t="s">
        <v>26</v>
      </c>
      <c r="B19" s="69" t="s">
        <v>150</v>
      </c>
      <c r="C19" s="86">
        <v>0</v>
      </c>
      <c r="D19" s="86">
        <v>0</v>
      </c>
      <c r="E19" s="86">
        <f>E20+E21</f>
        <v>1333053.2846799998</v>
      </c>
      <c r="F19" s="86">
        <v>0</v>
      </c>
      <c r="G19" s="86">
        <v>0</v>
      </c>
      <c r="H19" s="86">
        <v>94</v>
      </c>
      <c r="I19" s="86">
        <v>0</v>
      </c>
      <c r="J19" s="86">
        <v>0</v>
      </c>
      <c r="K19" s="86">
        <v>3255</v>
      </c>
      <c r="L19" s="86">
        <v>0</v>
      </c>
      <c r="M19" s="86">
        <v>0</v>
      </c>
      <c r="N19" s="86">
        <f t="shared" si="1"/>
        <v>14181.417922127657</v>
      </c>
      <c r="P19" s="70"/>
    </row>
    <row r="20" spans="1:17" ht="155.4" customHeight="1" x14ac:dyDescent="0.3">
      <c r="A20" s="68" t="s">
        <v>87</v>
      </c>
      <c r="B20" s="140" t="s">
        <v>297</v>
      </c>
      <c r="C20" s="86">
        <v>0</v>
      </c>
      <c r="D20" s="86">
        <v>0</v>
      </c>
      <c r="E20" s="86">
        <f>'Приложение №3 '!H11*1000</f>
        <v>1279731.1532927998</v>
      </c>
      <c r="F20" s="86">
        <v>0</v>
      </c>
      <c r="G20" s="86">
        <v>0</v>
      </c>
      <c r="H20" s="86">
        <v>90</v>
      </c>
      <c r="I20" s="86">
        <v>0</v>
      </c>
      <c r="J20" s="86">
        <v>0</v>
      </c>
      <c r="K20" s="86">
        <v>1955</v>
      </c>
      <c r="L20" s="86">
        <v>0</v>
      </c>
      <c r="M20" s="86">
        <v>0</v>
      </c>
      <c r="N20" s="86">
        <f>E20/H20</f>
        <v>14219.235036586664</v>
      </c>
    </row>
    <row r="21" spans="1:17" ht="124.2" customHeight="1" x14ac:dyDescent="0.3">
      <c r="A21" s="68" t="s">
        <v>151</v>
      </c>
      <c r="B21" s="141" t="s">
        <v>293</v>
      </c>
      <c r="C21" s="86">
        <v>0</v>
      </c>
      <c r="D21" s="86">
        <f>'[1]Расчет факт.расходов по С1'!J11*1000</f>
        <v>0</v>
      </c>
      <c r="E21" s="86">
        <f>'Приложение №3 '!K11*1000</f>
        <v>53322.131387199996</v>
      </c>
      <c r="F21" s="86">
        <v>0</v>
      </c>
      <c r="G21" s="86">
        <f>G19-G20</f>
        <v>0</v>
      </c>
      <c r="H21" s="86">
        <v>4</v>
      </c>
      <c r="I21" s="86">
        <v>0</v>
      </c>
      <c r="J21" s="86">
        <v>0</v>
      </c>
      <c r="K21" s="86">
        <v>1300</v>
      </c>
      <c r="L21" s="86">
        <v>0</v>
      </c>
      <c r="M21" s="86">
        <v>0</v>
      </c>
      <c r="N21" s="86">
        <f t="shared" si="1"/>
        <v>13330.532846799999</v>
      </c>
    </row>
    <row r="22" spans="1:17" x14ac:dyDescent="0.3">
      <c r="A22" s="71"/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7" x14ac:dyDescent="0.3">
      <c r="B23" s="184" t="s">
        <v>299</v>
      </c>
      <c r="C23" s="184"/>
      <c r="D23" s="184"/>
      <c r="E23" s="184"/>
      <c r="F23" s="184"/>
      <c r="G23" s="184"/>
      <c r="H23" s="184"/>
    </row>
    <row r="24" spans="1:17" s="74" customFormat="1" ht="15.6" x14ac:dyDescent="0.3">
      <c r="B24" s="75"/>
      <c r="C24" s="75"/>
      <c r="D24" s="75"/>
      <c r="E24" s="75"/>
      <c r="F24" s="75"/>
      <c r="G24" s="75"/>
      <c r="H24" s="75"/>
      <c r="I24" s="75"/>
      <c r="J24" s="75"/>
      <c r="P24" s="76"/>
    </row>
    <row r="25" spans="1:17" s="74" customFormat="1" ht="15.6" x14ac:dyDescent="0.3">
      <c r="B25" s="75"/>
      <c r="C25" s="75"/>
      <c r="D25" s="75"/>
      <c r="E25" s="75"/>
      <c r="F25" s="75"/>
      <c r="G25" s="75"/>
      <c r="H25" s="75"/>
      <c r="I25" s="75"/>
      <c r="J25" s="75"/>
    </row>
    <row r="26" spans="1:17" ht="15" thickBot="1" x14ac:dyDescent="0.35">
      <c r="B26" s="139"/>
      <c r="C26" s="63"/>
      <c r="D26" s="63"/>
      <c r="E26" s="63"/>
      <c r="F26" s="63"/>
      <c r="G26" s="63"/>
      <c r="H26" s="62"/>
      <c r="I26" s="62"/>
      <c r="J26" s="62"/>
      <c r="P26" s="70"/>
    </row>
    <row r="27" spans="1:17" x14ac:dyDescent="0.3">
      <c r="B27" s="77" t="s">
        <v>198</v>
      </c>
      <c r="C27" s="78"/>
      <c r="D27" s="78"/>
      <c r="E27" s="78"/>
      <c r="F27" s="79"/>
      <c r="G27" s="79"/>
      <c r="H27" s="79"/>
      <c r="I27" s="79"/>
      <c r="J27" s="79"/>
      <c r="K27" s="80"/>
      <c r="L27" s="80"/>
      <c r="M27" s="81"/>
    </row>
    <row r="28" spans="1:17" x14ac:dyDescent="0.3">
      <c r="B28" s="82" t="s">
        <v>199</v>
      </c>
      <c r="C28" s="83"/>
      <c r="D28" s="83"/>
      <c r="E28" s="83"/>
      <c r="F28" s="84"/>
      <c r="G28" s="84"/>
      <c r="H28" s="84"/>
      <c r="I28" s="84"/>
      <c r="J28" s="84"/>
      <c r="K28" s="73"/>
      <c r="L28" s="73"/>
      <c r="M28" s="85"/>
    </row>
    <row r="29" spans="1:17" x14ac:dyDescent="0.3">
      <c r="B29" s="82" t="s">
        <v>200</v>
      </c>
      <c r="C29" s="83"/>
      <c r="D29" s="83"/>
      <c r="E29" s="83"/>
      <c r="F29" s="84"/>
      <c r="G29" s="84"/>
      <c r="H29" s="84"/>
      <c r="I29" s="84"/>
      <c r="J29" s="84"/>
      <c r="K29" s="73"/>
      <c r="L29" s="73"/>
      <c r="M29" s="85"/>
    </row>
    <row r="30" spans="1:17" ht="28.2" customHeight="1" thickBot="1" x14ac:dyDescent="0.35">
      <c r="B30" s="174" t="s">
        <v>201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6"/>
    </row>
    <row r="31" spans="1:17" x14ac:dyDescent="0.3">
      <c r="B31" s="4"/>
      <c r="C31" s="4"/>
      <c r="D31" s="4"/>
      <c r="E31" s="4"/>
      <c r="F31" s="4"/>
      <c r="G31" s="4"/>
      <c r="H31" s="4"/>
      <c r="I31" s="64"/>
      <c r="J31" s="64"/>
    </row>
  </sheetData>
  <mergeCells count="14">
    <mergeCell ref="B30:M30"/>
    <mergeCell ref="K1:N5"/>
    <mergeCell ref="B7:N7"/>
    <mergeCell ref="E9:H9"/>
    <mergeCell ref="E10:H10"/>
    <mergeCell ref="E11:H11"/>
    <mergeCell ref="B23:H23"/>
    <mergeCell ref="A13:A16"/>
    <mergeCell ref="B13:B16"/>
    <mergeCell ref="C13:K13"/>
    <mergeCell ref="L13:N14"/>
    <mergeCell ref="C14:E14"/>
    <mergeCell ref="F14:H14"/>
    <mergeCell ref="I14:K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6"/>
  <sheetViews>
    <sheetView tabSelected="1" view="pageBreakPreview" topLeftCell="F1" zoomScale="70" zoomScaleNormal="100" zoomScaleSheetLayoutView="70" workbookViewId="0">
      <selection activeCell="Q7" sqref="Q7"/>
    </sheetView>
  </sheetViews>
  <sheetFormatPr defaultColWidth="9.109375" defaultRowHeight="13.8" x14ac:dyDescent="0.25"/>
  <cols>
    <col min="1" max="1" width="10" style="49" customWidth="1"/>
    <col min="2" max="2" width="36.88671875" style="49" customWidth="1"/>
    <col min="3" max="3" width="25.6640625" style="49" customWidth="1"/>
    <col min="4" max="4" width="20.109375" style="49" customWidth="1"/>
    <col min="5" max="5" width="21.6640625" style="49" customWidth="1"/>
    <col min="6" max="6" width="17.5546875" style="49" customWidth="1"/>
    <col min="7" max="7" width="18.6640625" style="49" customWidth="1"/>
    <col min="8" max="8" width="25.44140625" style="49" customWidth="1"/>
    <col min="9" max="9" width="19.33203125" style="49" customWidth="1"/>
    <col min="10" max="10" width="17.33203125" style="49" customWidth="1"/>
    <col min="11" max="11" width="22" style="49" customWidth="1"/>
    <col min="12" max="13" width="18.109375" style="4" customWidth="1"/>
    <col min="14" max="16384" width="9.109375" style="49"/>
  </cols>
  <sheetData>
    <row r="1" spans="1:20" ht="29.25" customHeight="1" x14ac:dyDescent="0.25">
      <c r="I1" s="200" t="s">
        <v>290</v>
      </c>
      <c r="J1" s="200"/>
      <c r="K1" s="200"/>
    </row>
    <row r="2" spans="1:20" ht="25.2" customHeight="1" x14ac:dyDescent="0.25">
      <c r="I2" s="200"/>
      <c r="J2" s="200"/>
      <c r="K2" s="200"/>
    </row>
    <row r="3" spans="1:20" ht="60.75" customHeight="1" x14ac:dyDescent="0.3">
      <c r="B3" s="201" t="s">
        <v>301</v>
      </c>
      <c r="C3" s="201"/>
      <c r="D3" s="201"/>
      <c r="E3" s="201"/>
      <c r="F3" s="201"/>
      <c r="G3" s="201"/>
      <c r="H3" s="201"/>
    </row>
    <row r="4" spans="1:20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20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20" ht="27" customHeight="1" x14ac:dyDescent="0.25">
      <c r="A6" s="202" t="s">
        <v>138</v>
      </c>
      <c r="B6" s="205" t="s">
        <v>152</v>
      </c>
      <c r="C6" s="208" t="s">
        <v>153</v>
      </c>
      <c r="D6" s="209"/>
      <c r="E6" s="210"/>
      <c r="F6" s="214" t="s">
        <v>154</v>
      </c>
      <c r="G6" s="215"/>
      <c r="H6" s="215"/>
      <c r="I6" s="215"/>
      <c r="J6" s="215"/>
      <c r="K6" s="216"/>
      <c r="L6" s="195" t="s">
        <v>295</v>
      </c>
      <c r="M6" s="195" t="s">
        <v>296</v>
      </c>
    </row>
    <row r="7" spans="1:20" ht="99.6" customHeight="1" x14ac:dyDescent="0.25">
      <c r="A7" s="203"/>
      <c r="B7" s="206"/>
      <c r="C7" s="211"/>
      <c r="D7" s="212"/>
      <c r="E7" s="213"/>
      <c r="F7" s="217" t="s">
        <v>291</v>
      </c>
      <c r="G7" s="217"/>
      <c r="H7" s="217"/>
      <c r="I7" s="218" t="s">
        <v>294</v>
      </c>
      <c r="J7" s="219"/>
      <c r="K7" s="220"/>
      <c r="L7" s="196"/>
      <c r="M7" s="196"/>
    </row>
    <row r="8" spans="1:20" x14ac:dyDescent="0.25">
      <c r="A8" s="203"/>
      <c r="B8" s="206"/>
      <c r="C8" s="50" t="s">
        <v>145</v>
      </c>
      <c r="D8" s="50" t="s">
        <v>146</v>
      </c>
      <c r="E8" s="50" t="s">
        <v>194</v>
      </c>
      <c r="F8" s="50" t="s">
        <v>145</v>
      </c>
      <c r="G8" s="50" t="s">
        <v>146</v>
      </c>
      <c r="H8" s="50" t="s">
        <v>194</v>
      </c>
      <c r="I8" s="50" t="s">
        <v>145</v>
      </c>
      <c r="J8" s="50" t="s">
        <v>146</v>
      </c>
      <c r="K8" s="50" t="s">
        <v>194</v>
      </c>
      <c r="L8" s="196"/>
      <c r="M8" s="196"/>
    </row>
    <row r="9" spans="1:20" ht="55.2" x14ac:dyDescent="0.25">
      <c r="A9" s="204"/>
      <c r="B9" s="207"/>
      <c r="C9" s="51" t="s">
        <v>147</v>
      </c>
      <c r="D9" s="51" t="s">
        <v>147</v>
      </c>
      <c r="E9" s="51" t="s">
        <v>147</v>
      </c>
      <c r="F9" s="52" t="s">
        <v>148</v>
      </c>
      <c r="G9" s="52" t="s">
        <v>148</v>
      </c>
      <c r="H9" s="52" t="s">
        <v>148</v>
      </c>
      <c r="I9" s="52" t="s">
        <v>148</v>
      </c>
      <c r="J9" s="52" t="s">
        <v>148</v>
      </c>
      <c r="K9" s="52" t="s">
        <v>148</v>
      </c>
      <c r="L9" s="197"/>
      <c r="M9" s="197"/>
      <c r="R9" s="198"/>
      <c r="S9" s="198"/>
      <c r="T9" s="198"/>
    </row>
    <row r="10" spans="1:20" x14ac:dyDescent="0.25">
      <c r="A10" s="47">
        <v>1</v>
      </c>
      <c r="B10" s="47">
        <f>A10+1</f>
        <v>2</v>
      </c>
      <c r="C10" s="47">
        <f t="shared" ref="C10:K10" si="0">B10+1</f>
        <v>3</v>
      </c>
      <c r="D10" s="47">
        <f t="shared" si="0"/>
        <v>4</v>
      </c>
      <c r="E10" s="47">
        <f t="shared" si="0"/>
        <v>5</v>
      </c>
      <c r="F10" s="47">
        <f t="shared" si="0"/>
        <v>6</v>
      </c>
      <c r="G10" s="47">
        <f t="shared" si="0"/>
        <v>7</v>
      </c>
      <c r="H10" s="47">
        <f t="shared" si="0"/>
        <v>8</v>
      </c>
      <c r="I10" s="47">
        <f t="shared" si="0"/>
        <v>9</v>
      </c>
      <c r="J10" s="47">
        <f t="shared" si="0"/>
        <v>10</v>
      </c>
      <c r="K10" s="47">
        <f t="shared" si="0"/>
        <v>11</v>
      </c>
      <c r="L10" s="6"/>
      <c r="M10" s="6"/>
      <c r="R10" s="198"/>
      <c r="S10" s="198"/>
      <c r="T10" s="198"/>
    </row>
    <row r="11" spans="1:20" ht="42" x14ac:dyDescent="0.3">
      <c r="A11" s="47" t="s">
        <v>12</v>
      </c>
      <c r="B11" s="50" t="s">
        <v>155</v>
      </c>
      <c r="C11" s="50">
        <v>0</v>
      </c>
      <c r="D11" s="50">
        <f t="shared" ref="D11:J11" si="1">D12+D13+D14+D15+D16+D25</f>
        <v>0</v>
      </c>
      <c r="E11" s="103">
        <v>1230.5107243199998</v>
      </c>
      <c r="F11" s="53">
        <f t="shared" si="1"/>
        <v>0</v>
      </c>
      <c r="G11" s="53">
        <f t="shared" si="1"/>
        <v>0</v>
      </c>
      <c r="H11" s="53">
        <v>1279.7311532927999</v>
      </c>
      <c r="I11" s="53">
        <f t="shared" si="1"/>
        <v>0</v>
      </c>
      <c r="J11" s="53">
        <f t="shared" si="1"/>
        <v>0</v>
      </c>
      <c r="K11" s="53">
        <v>53.322131387199995</v>
      </c>
      <c r="L11" s="6"/>
      <c r="M11" s="6"/>
      <c r="N11" s="199"/>
      <c r="O11" s="199"/>
      <c r="P11" s="199"/>
      <c r="Q11" s="199"/>
    </row>
    <row r="12" spans="1:20" x14ac:dyDescent="0.25">
      <c r="A12" s="54" t="s">
        <v>156</v>
      </c>
      <c r="B12" s="50" t="s">
        <v>157</v>
      </c>
      <c r="C12" s="50"/>
      <c r="D12" s="50"/>
      <c r="E12" s="103"/>
      <c r="F12" s="53"/>
      <c r="G12" s="53"/>
      <c r="H12" s="53"/>
      <c r="I12" s="53"/>
      <c r="J12" s="53"/>
      <c r="K12" s="53"/>
      <c r="L12" s="6"/>
      <c r="M12" s="6"/>
      <c r="N12" s="46"/>
      <c r="O12" s="46"/>
      <c r="P12" s="46"/>
      <c r="Q12" s="46"/>
      <c r="R12" s="46"/>
      <c r="S12" s="46"/>
      <c r="T12" s="46"/>
    </row>
    <row r="13" spans="1:20" x14ac:dyDescent="0.25">
      <c r="A13" s="54" t="s">
        <v>158</v>
      </c>
      <c r="B13" s="50" t="s">
        <v>159</v>
      </c>
      <c r="C13" s="50"/>
      <c r="D13" s="50"/>
      <c r="E13" s="103"/>
      <c r="F13" s="53"/>
      <c r="G13" s="53"/>
      <c r="H13" s="53"/>
      <c r="I13" s="53"/>
      <c r="J13" s="53"/>
      <c r="K13" s="53"/>
      <c r="L13" s="6"/>
      <c r="M13" s="6"/>
      <c r="N13" s="46"/>
      <c r="O13" s="46"/>
      <c r="P13" s="46"/>
      <c r="Q13" s="46"/>
      <c r="R13" s="46"/>
      <c r="S13" s="46"/>
      <c r="T13" s="46"/>
    </row>
    <row r="14" spans="1:20" x14ac:dyDescent="0.25">
      <c r="A14" s="54" t="s">
        <v>160</v>
      </c>
      <c r="B14" s="50" t="s">
        <v>161</v>
      </c>
      <c r="C14" s="50"/>
      <c r="D14" s="50">
        <v>0</v>
      </c>
      <c r="E14" s="103">
        <v>7.1190575999999997</v>
      </c>
      <c r="F14" s="53"/>
      <c r="G14" s="53">
        <v>0</v>
      </c>
      <c r="H14" s="53">
        <v>7.4038199039999997</v>
      </c>
      <c r="I14" s="53"/>
      <c r="J14" s="53"/>
      <c r="K14" s="53">
        <v>0.308492496</v>
      </c>
      <c r="L14" s="6"/>
      <c r="M14" s="6"/>
      <c r="N14" s="193"/>
      <c r="O14" s="194"/>
      <c r="P14" s="194"/>
      <c r="Q14" s="194"/>
      <c r="R14" s="194"/>
      <c r="S14" s="194"/>
      <c r="T14" s="194"/>
    </row>
    <row r="15" spans="1:20" x14ac:dyDescent="0.25">
      <c r="A15" s="54" t="s">
        <v>162</v>
      </c>
      <c r="B15" s="50" t="s">
        <v>163</v>
      </c>
      <c r="C15" s="50"/>
      <c r="D15" s="50">
        <v>0</v>
      </c>
      <c r="E15" s="103">
        <v>1.4600447999999999</v>
      </c>
      <c r="F15" s="53"/>
      <c r="G15" s="53">
        <v>0</v>
      </c>
      <c r="H15" s="53">
        <v>1.5184465920000001</v>
      </c>
      <c r="I15" s="53"/>
      <c r="J15" s="53"/>
      <c r="K15" s="53">
        <v>6.3268608000000004E-2</v>
      </c>
      <c r="L15" s="6"/>
      <c r="M15" s="6"/>
      <c r="N15" s="193"/>
      <c r="O15" s="194"/>
      <c r="P15" s="194"/>
      <c r="Q15" s="194"/>
      <c r="R15" s="194"/>
      <c r="S15" s="194"/>
      <c r="T15" s="194"/>
    </row>
    <row r="16" spans="1:20" x14ac:dyDescent="0.25">
      <c r="A16" s="54" t="s">
        <v>164</v>
      </c>
      <c r="B16" s="50" t="s">
        <v>165</v>
      </c>
      <c r="C16" s="50">
        <f>C17+C18+C19</f>
        <v>0</v>
      </c>
      <c r="D16" s="50">
        <f t="shared" ref="D16:J16" si="2">D17+D18+D19</f>
        <v>0</v>
      </c>
      <c r="E16" s="103">
        <v>1221.1448635199997</v>
      </c>
      <c r="F16" s="53">
        <f t="shared" si="2"/>
        <v>0</v>
      </c>
      <c r="G16" s="53">
        <f t="shared" si="2"/>
        <v>0</v>
      </c>
      <c r="H16" s="53">
        <v>1269.9906580607999</v>
      </c>
      <c r="I16" s="53">
        <f t="shared" si="2"/>
        <v>0</v>
      </c>
      <c r="J16" s="53">
        <f t="shared" si="2"/>
        <v>0</v>
      </c>
      <c r="K16" s="53">
        <v>52.916277419199993</v>
      </c>
      <c r="L16" s="6"/>
      <c r="M16" s="6"/>
      <c r="N16" s="48"/>
      <c r="O16" s="48"/>
      <c r="P16" s="48"/>
      <c r="Q16" s="48"/>
      <c r="R16" s="48"/>
      <c r="S16" s="48"/>
      <c r="T16" s="48"/>
    </row>
    <row r="17" spans="1:20" ht="27.6" x14ac:dyDescent="0.25">
      <c r="A17" s="54" t="s">
        <v>166</v>
      </c>
      <c r="B17" s="50" t="s">
        <v>167</v>
      </c>
      <c r="C17" s="50"/>
      <c r="D17" s="50"/>
      <c r="E17" s="103">
        <v>1218.4579391999998</v>
      </c>
      <c r="F17" s="50"/>
      <c r="G17" s="50"/>
      <c r="H17" s="50">
        <v>1267.1962567679998</v>
      </c>
      <c r="I17" s="50"/>
      <c r="J17" s="50"/>
      <c r="K17" s="50">
        <v>52.799844031999996</v>
      </c>
      <c r="L17" s="6"/>
      <c r="M17" s="6"/>
      <c r="N17" s="48"/>
      <c r="O17" s="99"/>
      <c r="P17" s="99"/>
      <c r="Q17" s="99"/>
      <c r="R17" s="99"/>
      <c r="S17" s="99"/>
      <c r="T17" s="99"/>
    </row>
    <row r="18" spans="1:20" ht="41.4" x14ac:dyDescent="0.25">
      <c r="A18" s="54" t="s">
        <v>168</v>
      </c>
      <c r="B18" s="50" t="s">
        <v>169</v>
      </c>
      <c r="C18" s="50"/>
      <c r="D18" s="50"/>
      <c r="E18" s="103"/>
      <c r="F18" s="50"/>
      <c r="G18" s="50"/>
      <c r="H18" s="50"/>
      <c r="I18" s="50"/>
      <c r="J18" s="50"/>
      <c r="K18" s="50"/>
      <c r="L18" s="6"/>
      <c r="M18" s="6"/>
      <c r="N18" s="100"/>
      <c r="O18" s="100"/>
      <c r="P18" s="100"/>
      <c r="Q18" s="100"/>
      <c r="R18" s="100"/>
      <c r="S18" s="100"/>
      <c r="T18" s="100"/>
    </row>
    <row r="19" spans="1:20" ht="41.4" x14ac:dyDescent="0.25">
      <c r="A19" s="54" t="s">
        <v>170</v>
      </c>
      <c r="B19" s="50" t="s">
        <v>171</v>
      </c>
      <c r="C19" s="50">
        <f>C20+C21+C22+C23+C24</f>
        <v>0</v>
      </c>
      <c r="D19" s="50">
        <f t="shared" ref="D19:J19" si="3">D20+D21+D22+D23+D24</f>
        <v>0</v>
      </c>
      <c r="E19" s="103">
        <v>2.6869243200000001</v>
      </c>
      <c r="F19" s="50">
        <f t="shared" si="3"/>
        <v>0</v>
      </c>
      <c r="G19" s="50">
        <f t="shared" si="3"/>
        <v>0</v>
      </c>
      <c r="H19" s="50">
        <v>2.7944012927999999</v>
      </c>
      <c r="I19" s="50">
        <f t="shared" si="3"/>
        <v>0</v>
      </c>
      <c r="J19" s="50">
        <f t="shared" si="3"/>
        <v>0</v>
      </c>
      <c r="K19" s="50">
        <v>0.11643338720000002</v>
      </c>
      <c r="L19" s="6"/>
      <c r="M19" s="6"/>
      <c r="N19" s="101"/>
      <c r="O19" s="102"/>
      <c r="P19" s="102"/>
      <c r="Q19" s="102"/>
      <c r="R19" s="102"/>
      <c r="S19" s="102"/>
      <c r="T19" s="102"/>
    </row>
    <row r="20" spans="1:20" x14ac:dyDescent="0.25">
      <c r="A20" s="54" t="s">
        <v>172</v>
      </c>
      <c r="B20" s="50" t="s">
        <v>173</v>
      </c>
      <c r="C20" s="50"/>
      <c r="D20" s="50"/>
      <c r="E20" s="103">
        <v>6.2495519999999999E-2</v>
      </c>
      <c r="F20" s="50"/>
      <c r="G20" s="50"/>
      <c r="H20" s="50">
        <v>6.4995340800000009E-2</v>
      </c>
      <c r="I20" s="50"/>
      <c r="J20" s="50"/>
      <c r="K20" s="50">
        <v>2.7081392000000005E-3</v>
      </c>
      <c r="L20" s="6"/>
      <c r="M20" s="6"/>
      <c r="N20" s="102"/>
      <c r="O20" s="102"/>
      <c r="P20" s="102"/>
      <c r="Q20" s="102"/>
      <c r="R20" s="102"/>
      <c r="S20" s="102"/>
      <c r="T20" s="102"/>
    </row>
    <row r="21" spans="1:20" ht="27.6" x14ac:dyDescent="0.25">
      <c r="A21" s="54" t="s">
        <v>174</v>
      </c>
      <c r="B21" s="50" t="s">
        <v>175</v>
      </c>
      <c r="C21" s="50"/>
      <c r="D21" s="50"/>
      <c r="E21" s="103"/>
      <c r="F21" s="50"/>
      <c r="G21" s="50"/>
      <c r="H21" s="50"/>
      <c r="I21" s="50"/>
      <c r="J21" s="50"/>
      <c r="K21" s="50"/>
      <c r="L21" s="6"/>
      <c r="M21" s="6"/>
      <c r="N21" s="102"/>
      <c r="O21" s="102"/>
      <c r="P21" s="102"/>
      <c r="Q21" s="102"/>
      <c r="R21" s="102"/>
      <c r="S21" s="102"/>
      <c r="T21" s="102"/>
    </row>
    <row r="22" spans="1:20" ht="55.2" x14ac:dyDescent="0.25">
      <c r="A22" s="54" t="s">
        <v>176</v>
      </c>
      <c r="B22" s="50" t="s">
        <v>177</v>
      </c>
      <c r="C22" s="50"/>
      <c r="D22" s="50"/>
      <c r="E22" s="103">
        <v>0.61028159999999998</v>
      </c>
      <c r="F22" s="50"/>
      <c r="G22" s="50"/>
      <c r="H22" s="50">
        <v>0.63469286400000002</v>
      </c>
      <c r="I22" s="50"/>
      <c r="J22" s="50"/>
      <c r="K22" s="50">
        <v>2.6445536000000002E-2</v>
      </c>
      <c r="L22" s="6"/>
      <c r="M22" s="6"/>
      <c r="N22" s="101"/>
      <c r="O22" s="102"/>
      <c r="P22" s="102"/>
      <c r="Q22" s="102"/>
      <c r="R22" s="102"/>
      <c r="S22" s="102"/>
      <c r="T22" s="102"/>
    </row>
    <row r="23" spans="1:20" x14ac:dyDescent="0.25">
      <c r="A23" s="54" t="s">
        <v>178</v>
      </c>
      <c r="B23" s="50" t="s">
        <v>179</v>
      </c>
      <c r="C23" s="50"/>
      <c r="D23" s="50"/>
      <c r="E23" s="103">
        <v>1.4912832</v>
      </c>
      <c r="F23" s="50"/>
      <c r="G23" s="50"/>
      <c r="H23" s="50">
        <v>1.550934528</v>
      </c>
      <c r="I23" s="50"/>
      <c r="J23" s="50"/>
      <c r="K23" s="50">
        <v>6.4622272000000008E-2</v>
      </c>
      <c r="L23" s="6"/>
      <c r="M23" s="6"/>
      <c r="N23" s="101"/>
      <c r="O23" s="102"/>
      <c r="P23" s="102"/>
      <c r="Q23" s="102"/>
      <c r="R23" s="102"/>
      <c r="S23" s="102"/>
      <c r="T23" s="102"/>
    </row>
    <row r="24" spans="1:20" ht="27.6" x14ac:dyDescent="0.25">
      <c r="A24" s="54" t="s">
        <v>180</v>
      </c>
      <c r="B24" s="50" t="s">
        <v>181</v>
      </c>
      <c r="C24" s="50"/>
      <c r="D24" s="50"/>
      <c r="E24" s="103">
        <v>0.522864</v>
      </c>
      <c r="F24" s="50"/>
      <c r="G24" s="50"/>
      <c r="H24" s="50">
        <v>0.54377855999999991</v>
      </c>
      <c r="I24" s="50"/>
      <c r="J24" s="50"/>
      <c r="K24" s="50">
        <v>2.2657439999999997E-2</v>
      </c>
      <c r="L24" s="6"/>
      <c r="M24" s="6"/>
      <c r="N24" s="101"/>
      <c r="O24" s="102"/>
      <c r="P24" s="102"/>
      <c r="Q24" s="102"/>
      <c r="R24" s="102"/>
      <c r="S24" s="102"/>
      <c r="T24" s="102"/>
    </row>
    <row r="25" spans="1:20" ht="44.25" customHeight="1" x14ac:dyDescent="0.25">
      <c r="A25" s="54" t="s">
        <v>182</v>
      </c>
      <c r="B25" s="55" t="s">
        <v>183</v>
      </c>
      <c r="C25" s="50">
        <f>C26+C27+C28+C29</f>
        <v>0</v>
      </c>
      <c r="D25" s="50">
        <f t="shared" ref="D25:J25" si="4">D26+D27+D28+D29</f>
        <v>0</v>
      </c>
      <c r="E25" s="103">
        <v>0.78675839999999997</v>
      </c>
      <c r="F25" s="50">
        <f t="shared" si="4"/>
        <v>0</v>
      </c>
      <c r="G25" s="50">
        <f t="shared" si="4"/>
        <v>0</v>
      </c>
      <c r="H25" s="50">
        <v>0.8182287359999999</v>
      </c>
      <c r="I25" s="50">
        <f t="shared" si="4"/>
        <v>0</v>
      </c>
      <c r="J25" s="50">
        <f t="shared" si="4"/>
        <v>0</v>
      </c>
      <c r="K25" s="50">
        <v>3.4092863999999994E-2</v>
      </c>
      <c r="L25" s="6"/>
      <c r="M25" s="6"/>
      <c r="N25" s="101"/>
      <c r="O25" s="48"/>
      <c r="P25" s="48"/>
      <c r="Q25" s="48"/>
      <c r="R25" s="48"/>
      <c r="S25" s="48"/>
      <c r="T25" s="48"/>
    </row>
    <row r="26" spans="1:20" x14ac:dyDescent="0.25">
      <c r="A26" s="54" t="s">
        <v>184</v>
      </c>
      <c r="B26" s="50" t="s">
        <v>185</v>
      </c>
      <c r="C26" s="50"/>
      <c r="D26" s="50"/>
      <c r="E26" s="103">
        <v>5.1393599999999998E-2</v>
      </c>
      <c r="F26" s="50"/>
      <c r="G26" s="50"/>
      <c r="H26" s="50">
        <v>5.3449343999999996E-2</v>
      </c>
      <c r="I26" s="50"/>
      <c r="J26" s="50"/>
      <c r="K26" s="50">
        <v>2.2270560000000003E-3</v>
      </c>
      <c r="L26" s="6"/>
      <c r="M26" s="6"/>
      <c r="N26" s="48"/>
      <c r="O26" s="48"/>
      <c r="P26" s="48"/>
      <c r="Q26" s="48"/>
      <c r="R26" s="48"/>
      <c r="S26" s="48"/>
      <c r="T26" s="48"/>
    </row>
    <row r="27" spans="1:20" x14ac:dyDescent="0.25">
      <c r="A27" s="54" t="s">
        <v>186</v>
      </c>
      <c r="B27" s="50" t="s">
        <v>187</v>
      </c>
      <c r="C27" s="50"/>
      <c r="D27" s="50"/>
      <c r="E27" s="103"/>
      <c r="F27" s="50"/>
      <c r="G27" s="50"/>
      <c r="H27" s="50"/>
      <c r="I27" s="50"/>
      <c r="J27" s="50"/>
      <c r="K27" s="50"/>
      <c r="L27" s="6"/>
      <c r="M27" s="6"/>
      <c r="N27" s="101"/>
      <c r="O27" s="48"/>
      <c r="P27" s="48"/>
      <c r="Q27" s="48"/>
      <c r="R27" s="48"/>
      <c r="S27" s="48"/>
      <c r="T27" s="48"/>
    </row>
    <row r="28" spans="1:20" x14ac:dyDescent="0.25">
      <c r="A28" s="54" t="s">
        <v>188</v>
      </c>
      <c r="B28" s="50" t="s">
        <v>189</v>
      </c>
      <c r="C28" s="50"/>
      <c r="D28" s="50"/>
      <c r="E28" s="103">
        <v>0.73536479999999993</v>
      </c>
      <c r="F28" s="50"/>
      <c r="G28" s="50"/>
      <c r="H28" s="50">
        <v>0.76477939199999989</v>
      </c>
      <c r="I28" s="50"/>
      <c r="J28" s="50"/>
      <c r="K28" s="50">
        <v>3.1865807999999995E-2</v>
      </c>
      <c r="L28" s="6"/>
      <c r="M28" s="6"/>
      <c r="N28" s="101"/>
      <c r="O28" s="48"/>
      <c r="P28" s="48"/>
      <c r="Q28" s="48"/>
      <c r="R28" s="48"/>
      <c r="S28" s="48"/>
      <c r="T28" s="48"/>
    </row>
    <row r="29" spans="1:20" ht="41.4" x14ac:dyDescent="0.25">
      <c r="A29" s="54" t="s">
        <v>190</v>
      </c>
      <c r="B29" s="50" t="s">
        <v>191</v>
      </c>
      <c r="C29" s="50"/>
      <c r="D29" s="50"/>
      <c r="E29" s="103"/>
      <c r="F29" s="50"/>
      <c r="G29" s="50"/>
      <c r="H29" s="50"/>
      <c r="I29" s="50"/>
      <c r="J29" s="50"/>
      <c r="K29" s="50"/>
      <c r="L29" s="6"/>
      <c r="M29" s="6"/>
      <c r="N29" s="48"/>
      <c r="O29" s="48"/>
      <c r="P29" s="48"/>
      <c r="Q29" s="48"/>
      <c r="R29" s="48"/>
      <c r="S29" s="48"/>
      <c r="T29" s="48"/>
    </row>
    <row r="30" spans="1:20" x14ac:dyDescent="0.25">
      <c r="N30" s="101"/>
      <c r="O30" s="48"/>
      <c r="P30" s="48"/>
      <c r="Q30" s="48"/>
      <c r="R30" s="48"/>
      <c r="S30" s="48"/>
      <c r="T30" s="48"/>
    </row>
    <row r="31" spans="1:20" s="88" customFormat="1" ht="15.6" x14ac:dyDescent="0.3">
      <c r="B31" s="191" t="s">
        <v>298</v>
      </c>
      <c r="C31" s="192"/>
      <c r="D31" s="192"/>
      <c r="E31" s="192"/>
      <c r="F31" s="192"/>
      <c r="G31" s="89"/>
      <c r="H31" s="89"/>
      <c r="I31" s="89"/>
      <c r="J31" s="89"/>
      <c r="L31" s="4"/>
      <c r="M31" s="4"/>
      <c r="N31" s="101"/>
      <c r="O31" s="48"/>
      <c r="P31" s="48"/>
      <c r="Q31" s="48"/>
      <c r="R31" s="48"/>
      <c r="S31" s="48"/>
      <c r="T31" s="48"/>
    </row>
    <row r="32" spans="1:20" s="88" customFormat="1" ht="15.6" x14ac:dyDescent="0.3">
      <c r="B32" s="89"/>
      <c r="C32" s="89"/>
      <c r="D32" s="89"/>
      <c r="E32" s="89"/>
      <c r="F32" s="89"/>
      <c r="G32" s="89"/>
      <c r="H32" s="89"/>
      <c r="I32" s="89"/>
      <c r="J32" s="89"/>
      <c r="L32" s="4"/>
      <c r="M32" s="4"/>
      <c r="N32" s="101"/>
      <c r="O32" s="48"/>
      <c r="P32" s="48"/>
      <c r="Q32" s="48"/>
      <c r="R32" s="48"/>
      <c r="S32" s="48"/>
      <c r="T32" s="48"/>
    </row>
    <row r="33" spans="2:20" ht="14.4" thickBot="1" x14ac:dyDescent="0.3">
      <c r="B33" s="138"/>
      <c r="C33" s="46"/>
      <c r="D33" s="46"/>
      <c r="E33" s="46"/>
      <c r="F33" s="46"/>
      <c r="G33" s="46"/>
      <c r="H33" s="90"/>
      <c r="I33" s="90"/>
      <c r="J33" s="90"/>
      <c r="N33" s="101"/>
      <c r="O33" s="48"/>
      <c r="P33" s="48"/>
      <c r="Q33" s="48"/>
      <c r="R33" s="48"/>
      <c r="S33" s="48"/>
      <c r="T33" s="48"/>
    </row>
    <row r="34" spans="2:20" x14ac:dyDescent="0.25">
      <c r="B34" s="91" t="s">
        <v>198</v>
      </c>
      <c r="C34" s="92"/>
      <c r="D34" s="93"/>
      <c r="E34" s="46"/>
      <c r="F34" s="46"/>
      <c r="G34" s="46"/>
      <c r="H34" s="46"/>
      <c r="I34" s="46"/>
      <c r="J34" s="46"/>
      <c r="N34" s="101"/>
      <c r="O34" s="48"/>
      <c r="P34" s="48"/>
      <c r="Q34" s="48"/>
      <c r="R34" s="48"/>
      <c r="S34" s="48"/>
      <c r="T34" s="48"/>
    </row>
    <row r="35" spans="2:20" x14ac:dyDescent="0.25">
      <c r="B35" s="94" t="s">
        <v>199</v>
      </c>
      <c r="C35" s="95"/>
      <c r="D35" s="96"/>
      <c r="E35" s="46"/>
      <c r="F35" s="46"/>
      <c r="G35" s="46"/>
      <c r="H35" s="46"/>
      <c r="I35" s="46"/>
      <c r="J35" s="46"/>
      <c r="N35" s="48"/>
      <c r="O35" s="48"/>
      <c r="P35" s="48"/>
      <c r="Q35" s="48"/>
      <c r="R35" s="48"/>
      <c r="S35" s="48"/>
      <c r="T35" s="48"/>
    </row>
    <row r="36" spans="2:20" x14ac:dyDescent="0.25">
      <c r="B36" s="94" t="s">
        <v>200</v>
      </c>
      <c r="C36" s="95"/>
      <c r="D36" s="96"/>
      <c r="E36" s="46"/>
      <c r="F36" s="46"/>
      <c r="G36" s="46"/>
      <c r="H36" s="46"/>
      <c r="I36" s="46"/>
      <c r="J36" s="46"/>
      <c r="N36" s="101"/>
      <c r="O36" s="48"/>
      <c r="P36" s="48"/>
      <c r="Q36" s="48"/>
      <c r="R36" s="48"/>
      <c r="S36" s="48"/>
      <c r="T36" s="48"/>
    </row>
    <row r="37" spans="2:20" ht="16.5" customHeight="1" x14ac:dyDescent="0.25">
      <c r="B37" s="185" t="s">
        <v>201</v>
      </c>
      <c r="C37" s="186"/>
      <c r="D37" s="187"/>
      <c r="E37" s="97"/>
      <c r="F37" s="98"/>
      <c r="G37" s="98"/>
      <c r="H37" s="98"/>
      <c r="I37" s="98"/>
      <c r="J37" s="98"/>
      <c r="K37" s="98"/>
      <c r="L37" s="137"/>
      <c r="M37" s="137"/>
      <c r="N37" s="48"/>
      <c r="O37" s="48"/>
      <c r="P37" s="48"/>
      <c r="Q37" s="48"/>
      <c r="R37" s="48"/>
      <c r="S37" s="48"/>
      <c r="T37" s="48"/>
    </row>
    <row r="38" spans="2:20" ht="34.5" customHeight="1" thickBot="1" x14ac:dyDescent="0.3">
      <c r="B38" s="188"/>
      <c r="C38" s="189"/>
      <c r="D38" s="190"/>
      <c r="E38" s="97"/>
      <c r="I38" s="46"/>
      <c r="J38" s="46"/>
    </row>
    <row r="39" spans="2:20" ht="15.6" x14ac:dyDescent="0.3">
      <c r="N39" s="89"/>
      <c r="O39" s="89"/>
      <c r="P39" s="89"/>
      <c r="Q39" s="89"/>
      <c r="R39" s="89"/>
      <c r="S39" s="89"/>
      <c r="T39" s="88"/>
    </row>
    <row r="40" spans="2:20" ht="15.6" x14ac:dyDescent="0.3">
      <c r="N40" s="89"/>
      <c r="O40" s="89"/>
      <c r="P40" s="89"/>
      <c r="Q40" s="89"/>
      <c r="R40" s="89"/>
      <c r="S40" s="89"/>
      <c r="T40" s="88"/>
    </row>
    <row r="41" spans="2:20" x14ac:dyDescent="0.25">
      <c r="N41" s="46"/>
      <c r="O41" s="46"/>
      <c r="P41" s="46"/>
      <c r="Q41" s="90"/>
      <c r="R41" s="90"/>
      <c r="S41" s="90"/>
    </row>
    <row r="42" spans="2:20" x14ac:dyDescent="0.25">
      <c r="N42" s="46"/>
      <c r="O42" s="46"/>
      <c r="P42" s="46"/>
      <c r="Q42" s="46"/>
      <c r="R42" s="46"/>
      <c r="S42" s="46"/>
    </row>
    <row r="43" spans="2:20" x14ac:dyDescent="0.25">
      <c r="N43" s="46"/>
      <c r="O43" s="46"/>
      <c r="P43" s="46"/>
      <c r="Q43" s="46"/>
      <c r="R43" s="46"/>
      <c r="S43" s="46"/>
    </row>
    <row r="44" spans="2:20" x14ac:dyDescent="0.25">
      <c r="N44" s="46"/>
      <c r="O44" s="46"/>
      <c r="P44" s="46"/>
      <c r="Q44" s="46"/>
      <c r="R44" s="46"/>
      <c r="S44" s="46"/>
    </row>
    <row r="45" spans="2:20" x14ac:dyDescent="0.25">
      <c r="N45" s="97"/>
      <c r="O45" s="98"/>
      <c r="P45" s="98"/>
      <c r="Q45" s="98"/>
      <c r="R45" s="98"/>
      <c r="S45" s="98"/>
      <c r="T45" s="98"/>
    </row>
    <row r="46" spans="2:20" x14ac:dyDescent="0.25">
      <c r="N46" s="97"/>
      <c r="R46" s="46"/>
      <c r="S46" s="46"/>
    </row>
  </sheetData>
  <mergeCells count="18">
    <mergeCell ref="I1:K2"/>
    <mergeCell ref="B3:H3"/>
    <mergeCell ref="O14:T14"/>
    <mergeCell ref="A6:A9"/>
    <mergeCell ref="B6:B9"/>
    <mergeCell ref="C6:E7"/>
    <mergeCell ref="F6:K6"/>
    <mergeCell ref="F7:H7"/>
    <mergeCell ref="I7:K7"/>
    <mergeCell ref="O15:Q15"/>
    <mergeCell ref="R15:T15"/>
    <mergeCell ref="L6:L9"/>
    <mergeCell ref="M6:M9"/>
    <mergeCell ref="B37:D38"/>
    <mergeCell ref="R9:T10"/>
    <mergeCell ref="N11:Q11"/>
    <mergeCell ref="B31:F31"/>
    <mergeCell ref="N14:N15"/>
  </mergeCells>
  <pageMargins left="0.11811023622047245" right="0.11811023622047245" top="0.15748031496062992" bottom="0.15748031496062992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Приложение 1 (город) </vt:lpstr>
      <vt:lpstr>Приложение 1 (не город)</vt:lpstr>
      <vt:lpstr>Приложение №2</vt:lpstr>
      <vt:lpstr>Приложение №3 </vt:lpstr>
      <vt:lpstr>'Приложение 1 (город) '!Заголовки_для_печати</vt:lpstr>
      <vt:lpstr>'Приложение 1 (город) '!Область_печати</vt:lpstr>
      <vt:lpstr>'Приложение 1 (не город)'!Область_печати</vt:lpstr>
      <vt:lpstr>'Приложение №2'!Область_печати</vt:lpstr>
      <vt:lpstr>'Приложение №3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Андрей Вольтерович</dc:creator>
  <dc:description>exif_MSED_affb33b4eb99f3c098e4b895606f6a980ae592f4932fcb0c9a9215e55c250d98</dc:description>
  <cp:lastModifiedBy>Коваленко Наталья Владимировна</cp:lastModifiedBy>
  <cp:lastPrinted>2022-10-18T05:53:01Z</cp:lastPrinted>
  <dcterms:created xsi:type="dcterms:W3CDTF">2015-10-01T09:27:16Z</dcterms:created>
  <dcterms:modified xsi:type="dcterms:W3CDTF">2022-10-19T04:11:20Z</dcterms:modified>
</cp:coreProperties>
</file>